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manuchap/Documents/SPR74/PSE/Xls/"/>
    </mc:Choice>
  </mc:AlternateContent>
  <xr:revisionPtr revIDLastSave="0" documentId="13_ncr:1_{CBA669DD-C514-E743-B361-9C5208675AD9}" xr6:coauthVersionLast="47" xr6:coauthVersionMax="47" xr10:uidLastSave="{00000000-0000-0000-0000-000000000000}"/>
  <bookViews>
    <workbookView xWindow="9600" yWindow="2100" windowWidth="27200" windowHeight="17940" activeTab="1" xr2:uid="{00000000-000D-0000-FFFF-FFFF00000000}"/>
  </bookViews>
  <sheets>
    <sheet name="FACTURATION" sheetId="1" state="hidden" r:id="rId1"/>
    <sheet name="BA" sheetId="2" r:id="rId2"/>
    <sheet name="GE" sheetId="7" r:id="rId3"/>
    <sheet name="CH" sheetId="8" r:id="rId4"/>
    <sheet name="VA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9" l="1"/>
  <c r="M49" i="9" s="1"/>
  <c r="M35" i="8"/>
  <c r="M34" i="8"/>
  <c r="M118" i="7"/>
  <c r="M119" i="7"/>
  <c r="M97" i="2"/>
  <c r="M98" i="2" s="1"/>
  <c r="L48" i="9"/>
  <c r="L49" i="9" s="1"/>
  <c r="L34" i="8"/>
  <c r="L35" i="8" s="1"/>
  <c r="L118" i="7"/>
  <c r="L119" i="7" s="1"/>
  <c r="L97" i="2"/>
  <c r="L98" i="2" s="1"/>
  <c r="K48" i="9" l="1"/>
  <c r="K49" i="9" s="1"/>
  <c r="K34" i="8"/>
  <c r="K35" i="8" s="1"/>
  <c r="K118" i="7"/>
  <c r="K119" i="7" s="1"/>
  <c r="K97" i="2"/>
  <c r="K98" i="2" s="1"/>
  <c r="J48" i="9"/>
  <c r="J49" i="9" s="1"/>
  <c r="I48" i="9"/>
  <c r="I49" i="9" s="1"/>
  <c r="H48" i="9"/>
  <c r="H49" i="9" s="1"/>
  <c r="J34" i="8"/>
  <c r="J35" i="8" s="1"/>
  <c r="I34" i="8"/>
  <c r="I35" i="8" s="1"/>
  <c r="H34" i="8"/>
  <c r="H35" i="8" s="1"/>
  <c r="J118" i="7"/>
  <c r="J119" i="7" s="1"/>
  <c r="I118" i="7"/>
  <c r="I119" i="7" s="1"/>
  <c r="H118" i="7"/>
  <c r="H119" i="7" s="1"/>
  <c r="J97" i="2" l="1"/>
  <c r="J98" i="2" s="1"/>
  <c r="I97" i="2"/>
  <c r="I98" i="2" s="1"/>
  <c r="H97" i="2"/>
  <c r="H98" i="2" s="1"/>
</calcChain>
</file>

<file path=xl/sharedStrings.xml><?xml version="1.0" encoding="utf-8"?>
<sst xmlns="http://schemas.openxmlformats.org/spreadsheetml/2006/main" count="4071" uniqueCount="983">
  <si>
    <t>PrÃ©nom</t>
  </si>
  <si>
    <t>Nom</t>
  </si>
  <si>
    <t>Sylvie</t>
  </si>
  <si>
    <t>Direction Territoriale</t>
  </si>
  <si>
    <t>Type</t>
  </si>
  <si>
    <t>Type de parcours</t>
  </si>
  <si>
    <t>Date de prescription</t>
  </si>
  <si>
    <t>Date de validation</t>
  </si>
  <si>
    <t>Date de dÃ©but de parcours</t>
  </si>
  <si>
    <t>Date de fin de parcours</t>
  </si>
  <si>
    <t>Tiffany</t>
  </si>
  <si>
    <t>FONTAINE</t>
  </si>
  <si>
    <t>BA</t>
  </si>
  <si>
    <t>CD</t>
  </si>
  <si>
    <t>P5 - EMPLOI TPS PLEIN</t>
  </si>
  <si>
    <t>Coralie</t>
  </si>
  <si>
    <t>SYLLEBRANQUE</t>
  </si>
  <si>
    <t>P1 - AAH</t>
  </si>
  <si>
    <t>VA</t>
  </si>
  <si>
    <t>P4 - EMPLOI TPS PARTIEL</t>
  </si>
  <si>
    <t>Serge</t>
  </si>
  <si>
    <t>ARNOLD</t>
  </si>
  <si>
    <t>Nabil</t>
  </si>
  <si>
    <t>BENYAHIA</t>
  </si>
  <si>
    <t>Corinne</t>
  </si>
  <si>
    <t>P6 - FORMATION</t>
  </si>
  <si>
    <t>Zehira</t>
  </si>
  <si>
    <t>ZEMMIT</t>
  </si>
  <si>
    <t>Sandrine</t>
  </si>
  <si>
    <t>P2 - AAH AUTRE</t>
  </si>
  <si>
    <t>Aurore</t>
  </si>
  <si>
    <t>BRIDOUX</t>
  </si>
  <si>
    <t>Pierrette</t>
  </si>
  <si>
    <t>FORTHOFFER</t>
  </si>
  <si>
    <t>Kheira</t>
  </si>
  <si>
    <t>ALI</t>
  </si>
  <si>
    <t>Isabelle</t>
  </si>
  <si>
    <t>P3 - EMPLOI AIDE TYPE EA</t>
  </si>
  <si>
    <t>Vivien</t>
  </si>
  <si>
    <t>MONTORO</t>
  </si>
  <si>
    <t>Bastien</t>
  </si>
  <si>
    <t>Ketevan</t>
  </si>
  <si>
    <t>SHANIDZE</t>
  </si>
  <si>
    <t>Muriel</t>
  </si>
  <si>
    <t>BOUCHARDY</t>
  </si>
  <si>
    <t>Oyuntugs</t>
  </si>
  <si>
    <t>ZOLBAYAR</t>
  </si>
  <si>
    <t>CH</t>
  </si>
  <si>
    <t>Naim</t>
  </si>
  <si>
    <t>HARROUZ</t>
  </si>
  <si>
    <t>VÃ©ronique</t>
  </si>
  <si>
    <t>BÃ©atrice</t>
  </si>
  <si>
    <t>GE</t>
  </si>
  <si>
    <t>Alain</t>
  </si>
  <si>
    <t>Marie-Christine</t>
  </si>
  <si>
    <t>TODDE</t>
  </si>
  <si>
    <t>Adel</t>
  </si>
  <si>
    <t>CÃ©dric</t>
  </si>
  <si>
    <t>A PRECISER LORS DU RDV INDIV CIP</t>
  </si>
  <si>
    <t>GRENIER</t>
  </si>
  <si>
    <t>Suzanne</t>
  </si>
  <si>
    <t>BENAC</t>
  </si>
  <si>
    <t>Vjjollce</t>
  </si>
  <si>
    <t>VJUKAJ</t>
  </si>
  <si>
    <t>HEDI</t>
  </si>
  <si>
    <t>BEN HAMMED</t>
  </si>
  <si>
    <t>vakkas</t>
  </si>
  <si>
    <t>TAS</t>
  </si>
  <si>
    <t>Mersiha</t>
  </si>
  <si>
    <t>GRBIC</t>
  </si>
  <si>
    <t>Amandine</t>
  </si>
  <si>
    <t>Cheghettine</t>
  </si>
  <si>
    <t>ABDERRAZAK</t>
  </si>
  <si>
    <t>P8 - BENEVOLAT</t>
  </si>
  <si>
    <t>linda</t>
  </si>
  <si>
    <t>BENAMEUR</t>
  </si>
  <si>
    <t>Nicolas</t>
  </si>
  <si>
    <t>ML</t>
  </si>
  <si>
    <t>ABRAHAM</t>
  </si>
  <si>
    <t>StÃ©phanie</t>
  </si>
  <si>
    <t>CÃ©line</t>
  </si>
  <si>
    <t>Olivier</t>
  </si>
  <si>
    <t>LACHAT</t>
  </si>
  <si>
    <t>Catherine</t>
  </si>
  <si>
    <t>Sonia</t>
  </si>
  <si>
    <t>Thierry</t>
  </si>
  <si>
    <t>GIRARD</t>
  </si>
  <si>
    <t>Aurelie</t>
  </si>
  <si>
    <t>SAINT DENIS</t>
  </si>
  <si>
    <t xml:space="preserve">Marie-HelÃ¨ne </t>
  </si>
  <si>
    <t>HETZEL</t>
  </si>
  <si>
    <t>Paul</t>
  </si>
  <si>
    <t>Kimete</t>
  </si>
  <si>
    <t>SYLEJMANI</t>
  </si>
  <si>
    <t>Fabien</t>
  </si>
  <si>
    <t>HUGUENOTTE</t>
  </si>
  <si>
    <t>Alexandre</t>
  </si>
  <si>
    <t>PATOUX</t>
  </si>
  <si>
    <t>Belinda</t>
  </si>
  <si>
    <t>LAMBIN</t>
  </si>
  <si>
    <t>Karim</t>
  </si>
  <si>
    <t>LAJIMI</t>
  </si>
  <si>
    <t xml:space="preserve">Khalid </t>
  </si>
  <si>
    <t>ALJI</t>
  </si>
  <si>
    <t>FRANCOISE</t>
  </si>
  <si>
    <t>NKONGUE TIKI</t>
  </si>
  <si>
    <t>Philippe</t>
  </si>
  <si>
    <t>Christian</t>
  </si>
  <si>
    <t>ALEXANDRE</t>
  </si>
  <si>
    <t>PE</t>
  </si>
  <si>
    <t>Aline</t>
  </si>
  <si>
    <t>P9 - PRISE DE DROITS A LA RETRAITE</t>
  </si>
  <si>
    <t>MUSITELLI</t>
  </si>
  <si>
    <t>Mathias</t>
  </si>
  <si>
    <t>LAFAYSSE</t>
  </si>
  <si>
    <t>P7 - CREATION ENTREPRISE</t>
  </si>
  <si>
    <t>Hassiba</t>
  </si>
  <si>
    <t>MERABET</t>
  </si>
  <si>
    <t>RICHARD</t>
  </si>
  <si>
    <t>Ghislaine</t>
  </si>
  <si>
    <t>BORDAS</t>
  </si>
  <si>
    <t>Yoann</t>
  </si>
  <si>
    <t>LUCAS</t>
  </si>
  <si>
    <t>BRIANCON</t>
  </si>
  <si>
    <t>Christiane</t>
  </si>
  <si>
    <t>ABDELHAK</t>
  </si>
  <si>
    <t>KHAJJOU</t>
  </si>
  <si>
    <t>Eric</t>
  </si>
  <si>
    <t>CARCENAC</t>
  </si>
  <si>
    <t>JORDAN</t>
  </si>
  <si>
    <t>romain</t>
  </si>
  <si>
    <t>WANAVERBECQUE</t>
  </si>
  <si>
    <t>Virginie</t>
  </si>
  <si>
    <t>REMI</t>
  </si>
  <si>
    <t>LHERMITE</t>
  </si>
  <si>
    <t>christine</t>
  </si>
  <si>
    <t>CAILLAT</t>
  </si>
  <si>
    <t>Maria</t>
  </si>
  <si>
    <t>sandrine</t>
  </si>
  <si>
    <t>Patricia</t>
  </si>
  <si>
    <t>Marc</t>
  </si>
  <si>
    <t>Benjamin</t>
  </si>
  <si>
    <t>Sacha</t>
  </si>
  <si>
    <t>LAROCHE</t>
  </si>
  <si>
    <t>LAETITIA</t>
  </si>
  <si>
    <t>Julien</t>
  </si>
  <si>
    <t>Samira</t>
  </si>
  <si>
    <t>PICCINELLI</t>
  </si>
  <si>
    <t>Benoit</t>
  </si>
  <si>
    <t>MICHEL</t>
  </si>
  <si>
    <t>FOUAD</t>
  </si>
  <si>
    <t>QENDIL</t>
  </si>
  <si>
    <t>Fabrice</t>
  </si>
  <si>
    <t>Julie</t>
  </si>
  <si>
    <t>Nathalie</t>
  </si>
  <si>
    <t>AERNI</t>
  </si>
  <si>
    <t>EMBLARD</t>
  </si>
  <si>
    <t>stephanie</t>
  </si>
  <si>
    <t>PESTEL</t>
  </si>
  <si>
    <t>chevalier</t>
  </si>
  <si>
    <t>CHAUFFARD</t>
  </si>
  <si>
    <t>JEANINE</t>
  </si>
  <si>
    <t>LEFEBVRE</t>
  </si>
  <si>
    <t>Luis</t>
  </si>
  <si>
    <t>TRUCHE</t>
  </si>
  <si>
    <t>MONIQUE</t>
  </si>
  <si>
    <t>PONCIN</t>
  </si>
  <si>
    <t>Elda</t>
  </si>
  <si>
    <t>PATKOVIC</t>
  </si>
  <si>
    <t>CLAUDEL-TARPIN</t>
  </si>
  <si>
    <t>Marion</t>
  </si>
  <si>
    <t>LE MERRER</t>
  </si>
  <si>
    <t>BASTIEN</t>
  </si>
  <si>
    <t>FORTIN</t>
  </si>
  <si>
    <t>Rocio</t>
  </si>
  <si>
    <t>SEGARRA MARIN</t>
  </si>
  <si>
    <t>DARS</t>
  </si>
  <si>
    <t>Jean-Louis</t>
  </si>
  <si>
    <t>THOME</t>
  </si>
  <si>
    <t xml:space="preserve">Sandrine </t>
  </si>
  <si>
    <t>OphÃ©lie</t>
  </si>
  <si>
    <t>THUILIER</t>
  </si>
  <si>
    <t>DAVID</t>
  </si>
  <si>
    <t>FOUCHER</t>
  </si>
  <si>
    <t>HACHMI</t>
  </si>
  <si>
    <t>PENARRUBIA-MARCOS</t>
  </si>
  <si>
    <t>Yves</t>
  </si>
  <si>
    <t>LAURY</t>
  </si>
  <si>
    <t>MORAND</t>
  </si>
  <si>
    <t>Hatice</t>
  </si>
  <si>
    <t>OGUZ</t>
  </si>
  <si>
    <t>frederic</t>
  </si>
  <si>
    <t>PRISER</t>
  </si>
  <si>
    <t>Ingrid</t>
  </si>
  <si>
    <t>LAPU KIESE</t>
  </si>
  <si>
    <t>LINDA</t>
  </si>
  <si>
    <t>LAGGOUNE</t>
  </si>
  <si>
    <t>Zohra</t>
  </si>
  <si>
    <t>SERANT</t>
  </si>
  <si>
    <t>PRISCILLA</t>
  </si>
  <si>
    <t>LESECQ</t>
  </si>
  <si>
    <t>DEPOISIER</t>
  </si>
  <si>
    <t>Christophe</t>
  </si>
  <si>
    <t>CICLET</t>
  </si>
  <si>
    <t>Marie</t>
  </si>
  <si>
    <t>Teresa</t>
  </si>
  <si>
    <t>ROMAN</t>
  </si>
  <si>
    <t>Rachida</t>
  </si>
  <si>
    <t>BOULEGHEB</t>
  </si>
  <si>
    <t>Nermin</t>
  </si>
  <si>
    <t>NASREDDINE</t>
  </si>
  <si>
    <t>AurÃ©lie</t>
  </si>
  <si>
    <t>MARTINEZ RUIZ</t>
  </si>
  <si>
    <t>CHATELAIN</t>
  </si>
  <si>
    <t>ANNA</t>
  </si>
  <si>
    <t>DA SILVA</t>
  </si>
  <si>
    <t>olivia</t>
  </si>
  <si>
    <t>REINHARD</t>
  </si>
  <si>
    <t>OZLEN</t>
  </si>
  <si>
    <t>DUMAN</t>
  </si>
  <si>
    <t>PEREA</t>
  </si>
  <si>
    <t>DUJARDIN</t>
  </si>
  <si>
    <t>DELPIERRE</t>
  </si>
  <si>
    <t>Christelle</t>
  </si>
  <si>
    <t>REINHARDT</t>
  </si>
  <si>
    <t>Melina</t>
  </si>
  <si>
    <t>PLAFFET</t>
  </si>
  <si>
    <t>JÃ©rÃ´me</t>
  </si>
  <si>
    <t>DERONZIER</t>
  </si>
  <si>
    <t>rudi</t>
  </si>
  <si>
    <t>ROTH</t>
  </si>
  <si>
    <t>Khalid</t>
  </si>
  <si>
    <t>CEDRIC</t>
  </si>
  <si>
    <t>MICHINEAU</t>
  </si>
  <si>
    <t>malika</t>
  </si>
  <si>
    <t>BOUSSALEM</t>
  </si>
  <si>
    <t>Patrice</t>
  </si>
  <si>
    <t>VIVES</t>
  </si>
  <si>
    <t>Joseph</t>
  </si>
  <si>
    <t>Jonathan</t>
  </si>
  <si>
    <t>PHILIPPE</t>
  </si>
  <si>
    <t>Joaquim</t>
  </si>
  <si>
    <t>RODRIGUES PIMENTA</t>
  </si>
  <si>
    <t>Evelyne</t>
  </si>
  <si>
    <t>PERRIER</t>
  </si>
  <si>
    <t>Bruno</t>
  </si>
  <si>
    <t>CHAMPIER</t>
  </si>
  <si>
    <t>florence</t>
  </si>
  <si>
    <t>BENVENUTI</t>
  </si>
  <si>
    <t>NALLET</t>
  </si>
  <si>
    <t>Ilanna</t>
  </si>
  <si>
    <t>MARINI</t>
  </si>
  <si>
    <t>FranÃ§ois</t>
  </si>
  <si>
    <t>KOSCIANSKY</t>
  </si>
  <si>
    <t>Maza</t>
  </si>
  <si>
    <t>ASEFA KEBEDE</t>
  </si>
  <si>
    <t>LACAZE</t>
  </si>
  <si>
    <t>Djemaa</t>
  </si>
  <si>
    <t>BELLAOUR</t>
  </si>
  <si>
    <t>carlos</t>
  </si>
  <si>
    <t>RODRIGUES DO ESPERITO SANTO</t>
  </si>
  <si>
    <t>MichaÃ«l</t>
  </si>
  <si>
    <t>BARAT</t>
  </si>
  <si>
    <t>Djordje</t>
  </si>
  <si>
    <t>BANJAS</t>
  </si>
  <si>
    <t>SERGE</t>
  </si>
  <si>
    <t>Jacky</t>
  </si>
  <si>
    <t>DESRIPPES</t>
  </si>
  <si>
    <t>Mohammed</t>
  </si>
  <si>
    <t>BENHOUNETTE</t>
  </si>
  <si>
    <t xml:space="preserve">laurent </t>
  </si>
  <si>
    <t>JEANDET</t>
  </si>
  <si>
    <t>Yan</t>
  </si>
  <si>
    <t>LE SCOUEZEC</t>
  </si>
  <si>
    <t>CLAUDINO BAPTISTA</t>
  </si>
  <si>
    <t>DUFOUR</t>
  </si>
  <si>
    <t>Dorian</t>
  </si>
  <si>
    <t>BOCHU</t>
  </si>
  <si>
    <t>LEMERET</t>
  </si>
  <si>
    <t>Carole</t>
  </si>
  <si>
    <t>DI SCALA</t>
  </si>
  <si>
    <t>Sophie</t>
  </si>
  <si>
    <t>MÃ©lissa</t>
  </si>
  <si>
    <t>CASTELIN</t>
  </si>
  <si>
    <t>filiz</t>
  </si>
  <si>
    <t>DELUMIERE</t>
  </si>
  <si>
    <t>gabriel</t>
  </si>
  <si>
    <t>DI battista</t>
  </si>
  <si>
    <t>TROUVE</t>
  </si>
  <si>
    <t>Jean</t>
  </si>
  <si>
    <t>DUGROSPREZ</t>
  </si>
  <si>
    <t>BOUDIGNON</t>
  </si>
  <si>
    <t>catherine</t>
  </si>
  <si>
    <t>Sabrina</t>
  </si>
  <si>
    <t>KASRAOUI</t>
  </si>
  <si>
    <t>RIFFIN</t>
  </si>
  <si>
    <t>sÃ©bastien</t>
  </si>
  <si>
    <t>FAURE</t>
  </si>
  <si>
    <t>Koko Salima</t>
  </si>
  <si>
    <t>IDAROUSSE</t>
  </si>
  <si>
    <t>VIANDAZ</t>
  </si>
  <si>
    <t>Salim</t>
  </si>
  <si>
    <t>THOMAS</t>
  </si>
  <si>
    <t>CHIRI</t>
  </si>
  <si>
    <t>BOUZID</t>
  </si>
  <si>
    <t xml:space="preserve"> RAMKARRAN</t>
  </si>
  <si>
    <t>LECKRONEEA</t>
  </si>
  <si>
    <t>josette</t>
  </si>
  <si>
    <t>BOIS</t>
  </si>
  <si>
    <t>EMILIE</t>
  </si>
  <si>
    <t>REMOND</t>
  </si>
  <si>
    <t>AFERDITE</t>
  </si>
  <si>
    <t>KRASNIQI</t>
  </si>
  <si>
    <t>Nadia</t>
  </si>
  <si>
    <t>Gilbert</t>
  </si>
  <si>
    <t>MAZUE</t>
  </si>
  <si>
    <t>SABRINA</t>
  </si>
  <si>
    <t>VAILLANT</t>
  </si>
  <si>
    <t>TRAIAN</t>
  </si>
  <si>
    <t>LACATUS</t>
  </si>
  <si>
    <t>SAMIA</t>
  </si>
  <si>
    <t>MEDKOUR</t>
  </si>
  <si>
    <t>Bernadette</t>
  </si>
  <si>
    <t>BEGE</t>
  </si>
  <si>
    <t>DALILA</t>
  </si>
  <si>
    <t>OUMAKOUSSOUM</t>
  </si>
  <si>
    <t>KHAIBOULAIEVA</t>
  </si>
  <si>
    <t>MARC</t>
  </si>
  <si>
    <t>MONDOU</t>
  </si>
  <si>
    <t>rahma</t>
  </si>
  <si>
    <t>EL haddaji</t>
  </si>
  <si>
    <t>TOURMEZ</t>
  </si>
  <si>
    <t>Blandine</t>
  </si>
  <si>
    <t>GUILBERT</t>
  </si>
  <si>
    <t>BIBOLLET</t>
  </si>
  <si>
    <t>MOREIRA DOS SANTOS</t>
  </si>
  <si>
    <t>Ahmed</t>
  </si>
  <si>
    <t>georges</t>
  </si>
  <si>
    <t>ESPIRITO</t>
  </si>
  <si>
    <t>Pascale</t>
  </si>
  <si>
    <t>DUTOIT</t>
  </si>
  <si>
    <t>SONIA</t>
  </si>
  <si>
    <t>SOTNIKOFF</t>
  </si>
  <si>
    <t>ALICIA</t>
  </si>
  <si>
    <t>RICARDO</t>
  </si>
  <si>
    <t>PATINO VASQUEZ</t>
  </si>
  <si>
    <t>SÃ©bastien</t>
  </si>
  <si>
    <t>DUMONT</t>
  </si>
  <si>
    <t>Abdellaziz</t>
  </si>
  <si>
    <t>EL HADDAJI</t>
  </si>
  <si>
    <t>Rachid</t>
  </si>
  <si>
    <t>GUENDOUZ</t>
  </si>
  <si>
    <t>mathilde</t>
  </si>
  <si>
    <t>CATTAI</t>
  </si>
  <si>
    <t>VUAGNOUX</t>
  </si>
  <si>
    <t>VEYSSEYRE</t>
  </si>
  <si>
    <t>GrÃ©gory</t>
  </si>
  <si>
    <t>BARNEOUD</t>
  </si>
  <si>
    <t>Dominique</t>
  </si>
  <si>
    <t>Franck</t>
  </si>
  <si>
    <t>BERTOCCHI</t>
  </si>
  <si>
    <t>Yvan</t>
  </si>
  <si>
    <t>PHILEMONT-MONTOUT</t>
  </si>
  <si>
    <t>DOS SANTOS</t>
  </si>
  <si>
    <t>Karima</t>
  </si>
  <si>
    <t>ECHARED</t>
  </si>
  <si>
    <t>CHAPPUIS</t>
  </si>
  <si>
    <t>BOURGEOIS</t>
  </si>
  <si>
    <t>michaÃ«l</t>
  </si>
  <si>
    <t>bruno</t>
  </si>
  <si>
    <t>GOSSELIN</t>
  </si>
  <si>
    <t>JESSICA</t>
  </si>
  <si>
    <t>Emmanuel</t>
  </si>
  <si>
    <t>LONGOZ</t>
  </si>
  <si>
    <t>Corine</t>
  </si>
  <si>
    <t>CHAUVOT</t>
  </si>
  <si>
    <t>Delilah</t>
  </si>
  <si>
    <t>KEMICHA</t>
  </si>
  <si>
    <t>REMADNA</t>
  </si>
  <si>
    <t>Margot</t>
  </si>
  <si>
    <t>SERRATRICE</t>
  </si>
  <si>
    <t>Salima</t>
  </si>
  <si>
    <t>BOUNEMOURA</t>
  </si>
  <si>
    <t>Yannis</t>
  </si>
  <si>
    <t>NOQUET</t>
  </si>
  <si>
    <t>BOUNOUR</t>
  </si>
  <si>
    <t>SUBLET</t>
  </si>
  <si>
    <t>ASMUS</t>
  </si>
  <si>
    <t>sandra</t>
  </si>
  <si>
    <t>BARAN</t>
  </si>
  <si>
    <t>AngÃ©lique</t>
  </si>
  <si>
    <t>VALLS</t>
  </si>
  <si>
    <t>rachel</t>
  </si>
  <si>
    <t>NEUVILLE</t>
  </si>
  <si>
    <t>Nikail</t>
  </si>
  <si>
    <t>ALTUNGOLLER</t>
  </si>
  <si>
    <t>Ramkaran</t>
  </si>
  <si>
    <t>BURGNIES</t>
  </si>
  <si>
    <t>Malika</t>
  </si>
  <si>
    <t>Lydie</t>
  </si>
  <si>
    <t>Stefania</t>
  </si>
  <si>
    <t>VARESI</t>
  </si>
  <si>
    <t>Laurence</t>
  </si>
  <si>
    <t>laurent</t>
  </si>
  <si>
    <t>SAHAR</t>
  </si>
  <si>
    <t>ALSHAMI</t>
  </si>
  <si>
    <t>carole</t>
  </si>
  <si>
    <t>RAFIKA</t>
  </si>
  <si>
    <t>BEN NSIR</t>
  </si>
  <si>
    <t>DUROT</t>
  </si>
  <si>
    <t>leila</t>
  </si>
  <si>
    <t>JURET</t>
  </si>
  <si>
    <t>MUNCK</t>
  </si>
  <si>
    <t>BELLIN</t>
  </si>
  <si>
    <t>PATRICIA</t>
  </si>
  <si>
    <t>KERBOUA</t>
  </si>
  <si>
    <t>Fanny</t>
  </si>
  <si>
    <t>Amine</t>
  </si>
  <si>
    <t>MERDJ</t>
  </si>
  <si>
    <t>Edwige</t>
  </si>
  <si>
    <t>Foued</t>
  </si>
  <si>
    <t>Romuald</t>
  </si>
  <si>
    <t>Gilles</t>
  </si>
  <si>
    <t>DA SILVA COSTA</t>
  </si>
  <si>
    <t>BERERICHE</t>
  </si>
  <si>
    <t>John</t>
  </si>
  <si>
    <t>William</t>
  </si>
  <si>
    <t>Laetitia</t>
  </si>
  <si>
    <t>SANSO</t>
  </si>
  <si>
    <t>COLOMBAR</t>
  </si>
  <si>
    <t>Jennifer</t>
  </si>
  <si>
    <t>Yannick</t>
  </si>
  <si>
    <t>JANIN</t>
  </si>
  <si>
    <t>Gabriel</t>
  </si>
  <si>
    <t>Cindy</t>
  </si>
  <si>
    <t>FREDERIC</t>
  </si>
  <si>
    <t>CI</t>
  </si>
  <si>
    <t>el jouti</t>
  </si>
  <si>
    <t>Awa</t>
  </si>
  <si>
    <t>CORBOZ</t>
  </si>
  <si>
    <t>CAVUS</t>
  </si>
  <si>
    <t>BELHANE</t>
  </si>
  <si>
    <t>Agon</t>
  </si>
  <si>
    <t>HAKLAJ</t>
  </si>
  <si>
    <t>EL MAACHI</t>
  </si>
  <si>
    <t>Frederic</t>
  </si>
  <si>
    <t>VANDEVOORDE</t>
  </si>
  <si>
    <t>Annie</t>
  </si>
  <si>
    <t>ZABOUCHE</t>
  </si>
  <si>
    <t>albulena</t>
  </si>
  <si>
    <t>zeka</t>
  </si>
  <si>
    <t>PACCARD</t>
  </si>
  <si>
    <t>MOGENIER</t>
  </si>
  <si>
    <t>DI BATTISTA</t>
  </si>
  <si>
    <t>Florence</t>
  </si>
  <si>
    <t>Lucile</t>
  </si>
  <si>
    <t>HASSINE</t>
  </si>
  <si>
    <t>WEISS</t>
  </si>
  <si>
    <t>RUPA</t>
  </si>
  <si>
    <t>Melad</t>
  </si>
  <si>
    <t>MOSAVI</t>
  </si>
  <si>
    <t>FILLION</t>
  </si>
  <si>
    <t xml:space="preserve">Dominique </t>
  </si>
  <si>
    <t>MEKARNI</t>
  </si>
  <si>
    <t>BOUTON</t>
  </si>
  <si>
    <t>Yvonne</t>
  </si>
  <si>
    <t>BENAKILA</t>
  </si>
  <si>
    <t>Jimmy</t>
  </si>
  <si>
    <t>Oumakoussoum</t>
  </si>
  <si>
    <t>BIJASSON</t>
  </si>
  <si>
    <t>Florent</t>
  </si>
  <si>
    <t>POPELIER</t>
  </si>
  <si>
    <t>Naza</t>
  </si>
  <si>
    <t>AHMETOVIC</t>
  </si>
  <si>
    <t>PEDUZZI</t>
  </si>
  <si>
    <t>DERIES</t>
  </si>
  <si>
    <t>Hafida</t>
  </si>
  <si>
    <t>OUKZIZ</t>
  </si>
  <si>
    <t>BERINI</t>
  </si>
  <si>
    <t>jonathan</t>
  </si>
  <si>
    <t>kohler</t>
  </si>
  <si>
    <t xml:space="preserve">Haci </t>
  </si>
  <si>
    <t>Loic</t>
  </si>
  <si>
    <t>NOTTEBART</t>
  </si>
  <si>
    <t>OcÃ©ane</t>
  </si>
  <si>
    <t>Jessy</t>
  </si>
  <si>
    <t>GIORGETTI</t>
  </si>
  <si>
    <t>rachid</t>
  </si>
  <si>
    <t>chellakh</t>
  </si>
  <si>
    <t>MAKHLOUFI</t>
  </si>
  <si>
    <t>Tarik</t>
  </si>
  <si>
    <t>HENCHOUR</t>
  </si>
  <si>
    <t>VILLEMAGNE</t>
  </si>
  <si>
    <t>MERKOUZA</t>
  </si>
  <si>
    <t>DONAT-MAGNIN</t>
  </si>
  <si>
    <t>COURTEAUD</t>
  </si>
  <si>
    <t>Fadime</t>
  </si>
  <si>
    <t>TERKESLI</t>
  </si>
  <si>
    <t>Rajaa</t>
  </si>
  <si>
    <t>EL BADAOUI</t>
  </si>
  <si>
    <t>POULAIN</t>
  </si>
  <si>
    <t>Abdallah</t>
  </si>
  <si>
    <t>BOUSEMAT</t>
  </si>
  <si>
    <t>RODRIGUEZ</t>
  </si>
  <si>
    <t>KERMARREC</t>
  </si>
  <si>
    <t>ROBERT</t>
  </si>
  <si>
    <t>PLECZELUK</t>
  </si>
  <si>
    <t>Jean-Paul</t>
  </si>
  <si>
    <t>DUPONT VIEUX</t>
  </si>
  <si>
    <t>emine</t>
  </si>
  <si>
    <t>bingul</t>
  </si>
  <si>
    <t>GRANDADAM</t>
  </si>
  <si>
    <t>wafa</t>
  </si>
  <si>
    <t>JoÃ«l</t>
  </si>
  <si>
    <t>BORCIER</t>
  </si>
  <si>
    <t>Kimberley</t>
  </si>
  <si>
    <t>SYLVESTRE</t>
  </si>
  <si>
    <t>esahe biend</t>
  </si>
  <si>
    <t>Bajram</t>
  </si>
  <si>
    <t>BEKA</t>
  </si>
  <si>
    <t>Zemmit</t>
  </si>
  <si>
    <t>MEUNIER</t>
  </si>
  <si>
    <t>ZEMIRA</t>
  </si>
  <si>
    <t>JAWAD</t>
  </si>
  <si>
    <t>Rodrigue</t>
  </si>
  <si>
    <t>Napoleone</t>
  </si>
  <si>
    <t>Renard</t>
  </si>
  <si>
    <t>Mahdi Amine</t>
  </si>
  <si>
    <t>Vergori</t>
  </si>
  <si>
    <t>PIERRICK</t>
  </si>
  <si>
    <t>JUSTINO DE SOUSA</t>
  </si>
  <si>
    <t>EMMA</t>
  </si>
  <si>
    <t>BOULANGHIEN</t>
  </si>
  <si>
    <t>ARMAND</t>
  </si>
  <si>
    <t>LESCHAUD</t>
  </si>
  <si>
    <t>DRISS</t>
  </si>
  <si>
    <t>GARGARI</t>
  </si>
  <si>
    <t>AgnÃ¨s</t>
  </si>
  <si>
    <t>CHOISI</t>
  </si>
  <si>
    <t>lorenzo</t>
  </si>
  <si>
    <t>tedesco</t>
  </si>
  <si>
    <t>madiouba</t>
  </si>
  <si>
    <t>diaby</t>
  </si>
  <si>
    <t>soukeina</t>
  </si>
  <si>
    <t>akioui</t>
  </si>
  <si>
    <t>Jacob</t>
  </si>
  <si>
    <t>AIMAR</t>
  </si>
  <si>
    <t>FULA</t>
  </si>
  <si>
    <t>Valbone</t>
  </si>
  <si>
    <t>BAJRAMI</t>
  </si>
  <si>
    <t>GONTHIER</t>
  </si>
  <si>
    <t>Cathia</t>
  </si>
  <si>
    <t>ADOLPHE</t>
  </si>
  <si>
    <t>CARTEL</t>
  </si>
  <si>
    <t>GOMA MOUKALA</t>
  </si>
  <si>
    <t>AUDREY</t>
  </si>
  <si>
    <t>SOURIMANT</t>
  </si>
  <si>
    <t>Raza</t>
  </si>
  <si>
    <t>ADEMI</t>
  </si>
  <si>
    <t>ABDEL HAKIM</t>
  </si>
  <si>
    <t>BEHILIL</t>
  </si>
  <si>
    <t>BEN SAAD</t>
  </si>
  <si>
    <t>SULEYMAN</t>
  </si>
  <si>
    <t>KAYGISIZ</t>
  </si>
  <si>
    <t>BARI</t>
  </si>
  <si>
    <t>Abdullai</t>
  </si>
  <si>
    <t>SOFIANE</t>
  </si>
  <si>
    <t>LARBI</t>
  </si>
  <si>
    <t>adel</t>
  </si>
  <si>
    <t>M'SAHLI</t>
  </si>
  <si>
    <t>ZEYNEP</t>
  </si>
  <si>
    <t>KIRMIZI</t>
  </si>
  <si>
    <t>NEVZAT</t>
  </si>
  <si>
    <t>EYVAZ</t>
  </si>
  <si>
    <t>JEAN-PIERRE</t>
  </si>
  <si>
    <t>Jomaa</t>
  </si>
  <si>
    <t>ALMAREI</t>
  </si>
  <si>
    <t>Majda</t>
  </si>
  <si>
    <t>Marcel</t>
  </si>
  <si>
    <t>DELTEV</t>
  </si>
  <si>
    <t>NAF</t>
  </si>
  <si>
    <t>ABDISHAKUR</t>
  </si>
  <si>
    <t>IBRAHIM ALI</t>
  </si>
  <si>
    <t>jeremy</t>
  </si>
  <si>
    <t>ouairy</t>
  </si>
  <si>
    <t>DANIELE</t>
  </si>
  <si>
    <t>SERRAO RAMOS</t>
  </si>
  <si>
    <t>MoÃ¯se</t>
  </si>
  <si>
    <t>ORIEZ</t>
  </si>
  <si>
    <t>Mirando</t>
  </si>
  <si>
    <t>FEUGIER</t>
  </si>
  <si>
    <t>FARGES</t>
  </si>
  <si>
    <t>MICHAEL</t>
  </si>
  <si>
    <t>MOUMENE</t>
  </si>
  <si>
    <t>SULTAN</t>
  </si>
  <si>
    <t>AKOGUL</t>
  </si>
  <si>
    <t>genoud</t>
  </si>
  <si>
    <t>abdurrahman</t>
  </si>
  <si>
    <t>AYDIN</t>
  </si>
  <si>
    <t>Petru</t>
  </si>
  <si>
    <t>VARGA</t>
  </si>
  <si>
    <t>Hamouta</t>
  </si>
  <si>
    <t>ALVIN</t>
  </si>
  <si>
    <t>KOUMETIO</t>
  </si>
  <si>
    <t>Lynda</t>
  </si>
  <si>
    <t>IKHLEF</t>
  </si>
  <si>
    <t>maillet</t>
  </si>
  <si>
    <t>Resmiye</t>
  </si>
  <si>
    <t>KACIRAL</t>
  </si>
  <si>
    <t>SAMAD</t>
  </si>
  <si>
    <t>ABDUS KHAN</t>
  </si>
  <si>
    <t>DÃ©borah</t>
  </si>
  <si>
    <t>GARLAND</t>
  </si>
  <si>
    <t>Sami</t>
  </si>
  <si>
    <t>KHELIFI</t>
  </si>
  <si>
    <t>Baptiste</t>
  </si>
  <si>
    <t>LYON</t>
  </si>
  <si>
    <t>CHAPPOT</t>
  </si>
  <si>
    <t>vuvudonnette</t>
  </si>
  <si>
    <t>NSIAKANDA</t>
  </si>
  <si>
    <t>Gourdet</t>
  </si>
  <si>
    <t xml:space="preserve">SÃ©bastien </t>
  </si>
  <si>
    <t>MAMA</t>
  </si>
  <si>
    <t>CAMARA</t>
  </si>
  <si>
    <t>FÃ©lix</t>
  </si>
  <si>
    <t>clemence</t>
  </si>
  <si>
    <t>Rolande</t>
  </si>
  <si>
    <t>BELLUARD</t>
  </si>
  <si>
    <t>dorian</t>
  </si>
  <si>
    <t>ZEHNACKER</t>
  </si>
  <si>
    <t>TAVELIN</t>
  </si>
  <si>
    <t>Simone</t>
  </si>
  <si>
    <t>Zulfi</t>
  </si>
  <si>
    <t>BULUT</t>
  </si>
  <si>
    <t>MOUHIM</t>
  </si>
  <si>
    <t>DIDIER</t>
  </si>
  <si>
    <t>ANSELMO</t>
  </si>
  <si>
    <t>samia</t>
  </si>
  <si>
    <t>BENDJILALI</t>
  </si>
  <si>
    <t>TOUIKER</t>
  </si>
  <si>
    <t>LAHOUARI</t>
  </si>
  <si>
    <t>GHEZIL</t>
  </si>
  <si>
    <t>fatma</t>
  </si>
  <si>
    <t>jelassi</t>
  </si>
  <si>
    <t>Jinane</t>
  </si>
  <si>
    <t>BAHBOUHI</t>
  </si>
  <si>
    <t>Hamid</t>
  </si>
  <si>
    <t>CHENTOUFI</t>
  </si>
  <si>
    <t>SLIMI</t>
  </si>
  <si>
    <t>Riadh</t>
  </si>
  <si>
    <t>Izjavere</t>
  </si>
  <si>
    <t>arbeni</t>
  </si>
  <si>
    <t>CUGNOT</t>
  </si>
  <si>
    <t>Nineta</t>
  </si>
  <si>
    <t>KORELC</t>
  </si>
  <si>
    <t>BIET</t>
  </si>
  <si>
    <t>Ghada</t>
  </si>
  <si>
    <t>HAMZA</t>
  </si>
  <si>
    <t>Roussel</t>
  </si>
  <si>
    <t>FICHET</t>
  </si>
  <si>
    <t>PESTOURIE</t>
  </si>
  <si>
    <t>paolo</t>
  </si>
  <si>
    <t>ruggeri</t>
  </si>
  <si>
    <t>Quoc Cuong</t>
  </si>
  <si>
    <t>DANG</t>
  </si>
  <si>
    <t>MAURIS</t>
  </si>
  <si>
    <t>DANIAULT</t>
  </si>
  <si>
    <t>Minoun</t>
  </si>
  <si>
    <t>BOUYIRI</t>
  </si>
  <si>
    <t>SELMA</t>
  </si>
  <si>
    <t>KORMAZYUREK</t>
  </si>
  <si>
    <t>SCHAAD</t>
  </si>
  <si>
    <t>SALI</t>
  </si>
  <si>
    <t>ASAN</t>
  </si>
  <si>
    <t>SPR 74</t>
  </si>
  <si>
    <t>NOV</t>
  </si>
  <si>
    <t>DEC</t>
  </si>
  <si>
    <t>JAN</t>
  </si>
  <si>
    <t>FEV</t>
  </si>
  <si>
    <t>Bénéficiaire(s)</t>
  </si>
  <si>
    <t>De</t>
  </si>
  <si>
    <t>Prescription</t>
  </si>
  <si>
    <t>Validation</t>
  </si>
  <si>
    <t>Début</t>
  </si>
  <si>
    <t xml:space="preserve">Fin </t>
  </si>
  <si>
    <t/>
  </si>
  <si>
    <t>CHELLAKH Rachid</t>
  </si>
  <si>
    <t>Equilibré</t>
  </si>
  <si>
    <t>BERERICHE Nadia</t>
  </si>
  <si>
    <t>Renforcé</t>
  </si>
  <si>
    <t>ILINA Svetlana</t>
  </si>
  <si>
    <t>POPELIER Florent</t>
  </si>
  <si>
    <t>MEKARNI Dominique</t>
  </si>
  <si>
    <t>OUKZIZ Hafida</t>
  </si>
  <si>
    <t>BERINI Angélique</t>
  </si>
  <si>
    <t>KOHLER Jonathan</t>
  </si>
  <si>
    <t>BENAKILA Sabrina</t>
  </si>
  <si>
    <t>MOGENIER Véronique</t>
  </si>
  <si>
    <t>TERKESLI Fadime</t>
  </si>
  <si>
    <t>BOUNOUR Zohra</t>
  </si>
  <si>
    <t>NEUVILLE John</t>
  </si>
  <si>
    <t>DERIES Gilles</t>
  </si>
  <si>
    <t>BENVENUTI Florence</t>
  </si>
  <si>
    <t>BOUTON Cédric</t>
  </si>
  <si>
    <t>WEISS William</t>
  </si>
  <si>
    <t>NOTTEBART Loic</t>
  </si>
  <si>
    <t>DI BATTISTA Gabriel</t>
  </si>
  <si>
    <t>ZABOUCHE Samira</t>
  </si>
  <si>
    <t>CRITOT Clément</t>
  </si>
  <si>
    <t>Remobilisation</t>
  </si>
  <si>
    <t>HASSINE Lucile</t>
  </si>
  <si>
    <t>BOURGEOIS Christine</t>
  </si>
  <si>
    <t>HAMLAOUI Djamel</t>
  </si>
  <si>
    <t>NEYRET Grégory</t>
  </si>
  <si>
    <t>BELLIN Sandrine</t>
  </si>
  <si>
    <t>MERMILLOD-ANSELME Gaston</t>
  </si>
  <si>
    <t>SAYOUD Meriam</t>
  </si>
  <si>
    <t>CORBOZ Julien</t>
  </si>
  <si>
    <t>DA SILVA COSTA Joaquim</t>
  </si>
  <si>
    <t>KHAIBOULAIEVA Oumakoussoum</t>
  </si>
  <si>
    <t>BOUSEMAT Abdallah</t>
  </si>
  <si>
    <t>KERMARREC Catherine</t>
  </si>
  <si>
    <t>MERKOUZA Mohammed</t>
  </si>
  <si>
    <t>VILLEMAGNE Isabelle</t>
  </si>
  <si>
    <t>ARNOLD Serge</t>
  </si>
  <si>
    <t>PEDUZZI Laetitia</t>
  </si>
  <si>
    <t>LAGACHE Guillaume</t>
  </si>
  <si>
    <t>BIJASSON Lydie</t>
  </si>
  <si>
    <t>HAKLAJ Agon</t>
  </si>
  <si>
    <t>DONAT-MAGNIN Christiane</t>
  </si>
  <si>
    <t>VUAGNOUX Olivier</t>
  </si>
  <si>
    <t>EL BADAOUI Rajaa</t>
  </si>
  <si>
    <t>TOUATI Nadir</t>
  </si>
  <si>
    <t>GRANDADAM Marc</t>
  </si>
  <si>
    <t>SYLVESTRE Kimberley</t>
  </si>
  <si>
    <t>RUPA Maria</t>
  </si>
  <si>
    <t>FILLION Annie</t>
  </si>
  <si>
    <t>CAVUS Haci</t>
  </si>
  <si>
    <t>MOSAVI Melad</t>
  </si>
  <si>
    <t>DUPONT VIEUX Jean-paul</t>
  </si>
  <si>
    <t>EL BELLAL Mohamed</t>
  </si>
  <si>
    <t>JANIN Yannick</t>
  </si>
  <si>
    <t>DOS SANTOS Océane</t>
  </si>
  <si>
    <t>MAKHLOUFI Salim</t>
  </si>
  <si>
    <t>BORCIER Joël</t>
  </si>
  <si>
    <t>PLECZELUK Robert</t>
  </si>
  <si>
    <t>MUNCK Jimmy</t>
  </si>
  <si>
    <t>KERBOUA Foued</t>
  </si>
  <si>
    <t>EL MAACHI Wafa</t>
  </si>
  <si>
    <t>AKSU Mustapha</t>
  </si>
  <si>
    <t>GIRARD Yvonne</t>
  </si>
  <si>
    <t>AHMETOVIC Naza</t>
  </si>
  <si>
    <t>MARINI Nathan</t>
  </si>
  <si>
    <t>DT BASSIN ANNECIEN</t>
  </si>
  <si>
    <t>Total</t>
  </si>
  <si>
    <t>Montant</t>
  </si>
  <si>
    <t>ADEMI Raza</t>
  </si>
  <si>
    <t>ADOLPHE Cathia</t>
  </si>
  <si>
    <t>AKIOUI Soukeina</t>
  </si>
  <si>
    <t>ASMUS Jacob</t>
  </si>
  <si>
    <t>BAJRAMI Valbone</t>
  </si>
  <si>
    <t>BEHILIL Abdel hakim</t>
  </si>
  <si>
    <t>BEN SAAD Sonia</t>
  </si>
  <si>
    <t>CARTEL Awa</t>
  </si>
  <si>
    <t>CHOISI Agnès</t>
  </si>
  <si>
    <t>DIABY Madiouba</t>
  </si>
  <si>
    <t>DUROT Florent</t>
  </si>
  <si>
    <t>FULA Aimar</t>
  </si>
  <si>
    <t>GARGARI Driss</t>
  </si>
  <si>
    <t>GOMA MOUKALA Ingrid</t>
  </si>
  <si>
    <t>GONTHIER Edwige</t>
  </si>
  <si>
    <t>JEANDIN Serge</t>
  </si>
  <si>
    <t>KAYGISIZ Suleyman</t>
  </si>
  <si>
    <t>LARBI Sofiane</t>
  </si>
  <si>
    <t>SOURIMANT Audrey</t>
  </si>
  <si>
    <t>TEDESCO Lorenzo</t>
  </si>
  <si>
    <t>BOULANGHIEN Emma</t>
  </si>
  <si>
    <t>DA SILVA Alexandre</t>
  </si>
  <si>
    <t>JOVIGNOT Eldan</t>
  </si>
  <si>
    <t>JUSTINO DE SOUSA Pierrick</t>
  </si>
  <si>
    <t>KIRMIZI Zeynep</t>
  </si>
  <si>
    <t>LESCHAUD Armand</t>
  </si>
  <si>
    <t>MERDJ Mahdi amine</t>
  </si>
  <si>
    <t>MSAHLI Adel</t>
  </si>
  <si>
    <t>NAPOLEONE Rodrigue</t>
  </si>
  <si>
    <t>RENARD Cindy</t>
  </si>
  <si>
    <t>VERGORI Marie</t>
  </si>
  <si>
    <t>HAMZA Ghada</t>
  </si>
  <si>
    <t>LOUAH Oussama</t>
  </si>
  <si>
    <t>AKOGUL Sultan</t>
  </si>
  <si>
    <t>ASEFA KEBEDE Maza</t>
  </si>
  <si>
    <t>AYDIN Abdurrahman</t>
  </si>
  <si>
    <t>CHAPPOT Frederic</t>
  </si>
  <si>
    <t>DJOULAH Mourad</t>
  </si>
  <si>
    <t>FARGES Alicia</t>
  </si>
  <si>
    <t>FEUGIER Mirando</t>
  </si>
  <si>
    <t>GENOUD Serge</t>
  </si>
  <si>
    <t>HAMOUTA Nabil</t>
  </si>
  <si>
    <t>IBRAHIM ALI Abdishakur</t>
  </si>
  <si>
    <t>KOUMETIO Alvin</t>
  </si>
  <si>
    <t>LAPU KIESE Patricia</t>
  </si>
  <si>
    <t>LOUNIS Neigma</t>
  </si>
  <si>
    <t>MOUMENE Michael</t>
  </si>
  <si>
    <t>NAF Deltev</t>
  </si>
  <si>
    <t>ORIEZ Moïse</t>
  </si>
  <si>
    <t>SERRAO RAMOS Daniele</t>
  </si>
  <si>
    <t>VARGA Petru</t>
  </si>
  <si>
    <t>ZEKA Albulena</t>
  </si>
  <si>
    <t>ALMAREI Jomaa</t>
  </si>
  <si>
    <t>EYVAZ Nevzat</t>
  </si>
  <si>
    <t>SAADI Aziz</t>
  </si>
  <si>
    <t>BANJAS Djordje</t>
  </si>
  <si>
    <t>DANG Quoc cuong</t>
  </si>
  <si>
    <t>FICHET Bastien</t>
  </si>
  <si>
    <t>PESTOURIE Aurore</t>
  </si>
  <si>
    <t>ROUSSEL Jennifer</t>
  </si>
  <si>
    <t>RUGGERI Paolo</t>
  </si>
  <si>
    <t>GHEZIL Lahouari</t>
  </si>
  <si>
    <t>IKHLEF Lynda</t>
  </si>
  <si>
    <t>ZEHNACKER Dorian</t>
  </si>
  <si>
    <t>BOUYIRI Minoun</t>
  </si>
  <si>
    <t>ANSELMO Didier</t>
  </si>
  <si>
    <t>ASMUS Simone</t>
  </si>
  <si>
    <t>BULUT Zulfi</t>
  </si>
  <si>
    <t>CHEVALIER Clemence</t>
  </si>
  <si>
    <t>DT GENEVOIS</t>
  </si>
  <si>
    <t>DT CHABLAIS</t>
  </si>
  <si>
    <t>DT AFMB</t>
  </si>
  <si>
    <t>ADOLPHE Félix</t>
  </si>
  <si>
    <t>ANGOUILLANT John</t>
  </si>
  <si>
    <t>BELLUARD Rolande</t>
  </si>
  <si>
    <t>BENDJILALI Samia</t>
  </si>
  <si>
    <t>BOITI DAGE Bouchra</t>
  </si>
  <si>
    <t>EMURLLAHU Nisrie</t>
  </si>
  <si>
    <t>GARLAND Déborah</t>
  </si>
  <si>
    <t>GOURDET Yves</t>
  </si>
  <si>
    <t>JELASSI Fatma</t>
  </si>
  <si>
    <t>KACIRAL Resmiye</t>
  </si>
  <si>
    <t>LYON Baptiste</t>
  </si>
  <si>
    <t>NAHRA Sarah</t>
  </si>
  <si>
    <t>NSIAKANDA Vuvudonnette</t>
  </si>
  <si>
    <t>POLDE Sadbere</t>
  </si>
  <si>
    <t>RAMADANI Mevljane</t>
  </si>
  <si>
    <t>ROY Marjory</t>
  </si>
  <si>
    <t>SOBCZACK Vanessa</t>
  </si>
  <si>
    <t>VANDEVOORDE Sébastien</t>
  </si>
  <si>
    <t>YOUSSOUF Djamal</t>
  </si>
  <si>
    <t>BOUZIT Issam</t>
  </si>
  <si>
    <t>COLOMBAR Marcel</t>
  </si>
  <si>
    <t>DALGIC Seda</t>
  </si>
  <si>
    <t>EL JOUTI Majda</t>
  </si>
  <si>
    <t>KULA Museref</t>
  </si>
  <si>
    <t>MALPOT Titouan</t>
  </si>
  <si>
    <t>ASAN Sali</t>
  </si>
  <si>
    <t>BLANC Lucyna</t>
  </si>
  <si>
    <t>HALITIM Faycel</t>
  </si>
  <si>
    <t>HEMISSI Ahlem</t>
  </si>
  <si>
    <t>ISYAPAR Celalettin</t>
  </si>
  <si>
    <t>KARAM Charles</t>
  </si>
  <si>
    <t>LE DEMAZEL Angélique</t>
  </si>
  <si>
    <t>MAURIS Nathalie</t>
  </si>
  <si>
    <t>MORANT David</t>
  </si>
  <si>
    <t>SCHEID Maria</t>
  </si>
  <si>
    <t>SELMI Walid</t>
  </si>
  <si>
    <t>VIVARD Ludovic</t>
  </si>
  <si>
    <t>ABDUS KHAN Samad</t>
  </si>
  <si>
    <t>CAZENEUVE Alexandre</t>
  </si>
  <si>
    <t>SANSO Jean-pierre</t>
  </si>
  <si>
    <t>AOUMAR Driss</t>
  </si>
  <si>
    <t>BICER Erdal</t>
  </si>
  <si>
    <t>BARI Abdullai</t>
  </si>
  <si>
    <t>MAR</t>
  </si>
  <si>
    <t>ALEXANDRE Ludovic</t>
  </si>
  <si>
    <t>AVET Marilyne</t>
  </si>
  <si>
    <t>BELHADJ Magali</t>
  </si>
  <si>
    <t>CEZARD Marie-anne</t>
  </si>
  <si>
    <t>ESTEVES Engracia</t>
  </si>
  <si>
    <t>HENCHOUR Tarik</t>
  </si>
  <si>
    <t>MEDRAN NAVARRETE Audrey</t>
  </si>
  <si>
    <t>SADDIKI Souad</t>
  </si>
  <si>
    <t>TLIJA Sihem</t>
  </si>
  <si>
    <t>ARNAUD-GODDET Maurice</t>
  </si>
  <si>
    <t>BAHBOUHI Jinane</t>
  </si>
  <si>
    <t>BOUKHAMLA Hafid</t>
  </si>
  <si>
    <t>BOURDIN Nadine</t>
  </si>
  <si>
    <t>CAMARA Mama</t>
  </si>
  <si>
    <t>CARDON Christelle</t>
  </si>
  <si>
    <t>CETIN Zafer</t>
  </si>
  <si>
    <t>CHARROU Adjiba</t>
  </si>
  <si>
    <t>DERMAKU Adelina</t>
  </si>
  <si>
    <t>DICK Laetitia</t>
  </si>
  <si>
    <t>GHARBI Imene</t>
  </si>
  <si>
    <t>HAMDI Nadia</t>
  </si>
  <si>
    <t>HAMIOUI Mohammed</t>
  </si>
  <si>
    <t>KASABRA Issa</t>
  </si>
  <si>
    <t>LEPAPE Antoine</t>
  </si>
  <si>
    <t>MIRVETE Zeka</t>
  </si>
  <si>
    <t>MOUELHI Jamil</t>
  </si>
  <si>
    <t>MUKADEZE Dermaku</t>
  </si>
  <si>
    <t>MUSALLAM Nashwa</t>
  </si>
  <si>
    <t>NEVES FERRETE Eva mari</t>
  </si>
  <si>
    <t>NICOLLE Michael</t>
  </si>
  <si>
    <t>RRUSHE Biqmeti</t>
  </si>
  <si>
    <t>TAVELIN Sandrine</t>
  </si>
  <si>
    <t>TOUIKER Dalila</t>
  </si>
  <si>
    <t>TRYMBULOWICZ Ewa</t>
  </si>
  <si>
    <t>TSATURYAN Anahit</t>
  </si>
  <si>
    <t>ZAINA Bibi</t>
  </si>
  <si>
    <t>ZOUATINE Adel</t>
  </si>
  <si>
    <t>BLANCHE Alain</t>
  </si>
  <si>
    <t>DI BELLA Jean-pierre</t>
  </si>
  <si>
    <t>ERASLAN Mehmet-ali</t>
  </si>
  <si>
    <t>HAMDI Shanna</t>
  </si>
  <si>
    <t>JOURDIER Cathy</t>
  </si>
  <si>
    <t>BENABDERRAHMANE Khaldia</t>
  </si>
  <si>
    <t>BENSOUNA Mohamed</t>
  </si>
  <si>
    <t>DEMIRKAPI Seckin</t>
  </si>
  <si>
    <t>DURKADIN Karatekin</t>
  </si>
  <si>
    <t>FERRY David</t>
  </si>
  <si>
    <t>GAVARD Franck</t>
  </si>
  <si>
    <t>LANTHIER Valerie</t>
  </si>
  <si>
    <t>LAPEL Christine</t>
  </si>
  <si>
    <t>LECLERCQ Rodolphe</t>
  </si>
  <si>
    <t>MARCHAT Anne</t>
  </si>
  <si>
    <t>MORI Annick</t>
  </si>
  <si>
    <t>ROBERT Christelle</t>
  </si>
  <si>
    <t>ROY Magali</t>
  </si>
  <si>
    <t>SCHAAD Jessica</t>
  </si>
  <si>
    <t>STABLER Matthieu</t>
  </si>
  <si>
    <t>TORT Nicolas</t>
  </si>
  <si>
    <t>VELIJA Amira</t>
  </si>
  <si>
    <t>ZOUAOUA Fatima</t>
  </si>
  <si>
    <t>AVR</t>
  </si>
  <si>
    <t>AERNI Nathalie</t>
  </si>
  <si>
    <t>BONILLO Thierry</t>
  </si>
  <si>
    <t>DAIME Franck</t>
  </si>
  <si>
    <t>DAMJANOVIC Nastasia</t>
  </si>
  <si>
    <t>EL BADAOUI Yamna</t>
  </si>
  <si>
    <t>HINCOURT Catherine</t>
  </si>
  <si>
    <t>LANZOTTI Celine</t>
  </si>
  <si>
    <t>LAURENTI Pascal</t>
  </si>
  <si>
    <t>LE SCOUEZEC Yan</t>
  </si>
  <si>
    <t>LEVET Esther</t>
  </si>
  <si>
    <t>MEZIANE Fatma</t>
  </si>
  <si>
    <t>MISSILLIER Bernard</t>
  </si>
  <si>
    <t>PASSERON Anne</t>
  </si>
  <si>
    <t>POIVERT Sylvie</t>
  </si>
  <si>
    <t>QOBAA Naïma</t>
  </si>
  <si>
    <t>REGO Aude</t>
  </si>
  <si>
    <t>REMOND Sophie</t>
  </si>
  <si>
    <t>RIVIERE Claire</t>
  </si>
  <si>
    <t>VIGNELLO Yvan</t>
  </si>
  <si>
    <t>GONOD Maryline</t>
  </si>
  <si>
    <t>ZAHOUI Karim</t>
  </si>
  <si>
    <t>ABOBAKAR ALHOR Salma</t>
  </si>
  <si>
    <t>ATES Solmaz</t>
  </si>
  <si>
    <t>BEYALA BALTZER Pierrette</t>
  </si>
  <si>
    <t>BIQMETI Rrushe</t>
  </si>
  <si>
    <t>CEVIKBAS Gulzade</t>
  </si>
  <si>
    <t>DERBAL Nassim</t>
  </si>
  <si>
    <t>DERMAKU Mukadeze</t>
  </si>
  <si>
    <t>DOS SANTOS FERREIRA Carlos</t>
  </si>
  <si>
    <t>FORGEZ Corinne</t>
  </si>
  <si>
    <t>FOURMANN Anthony</t>
  </si>
  <si>
    <t>JENDOUBI Mehrez</t>
  </si>
  <si>
    <t>LAKHAL Ekram</t>
  </si>
  <si>
    <t>LEFRANCOIS Eddy</t>
  </si>
  <si>
    <t>AI</t>
  </si>
  <si>
    <t>LIAUTAUD Patrice</t>
  </si>
  <si>
    <t>MEDDOUR Abdelnaim-ryad</t>
  </si>
  <si>
    <t>MORGAND Gwenaelle</t>
  </si>
  <si>
    <t>MOUHIM Amine</t>
  </si>
  <si>
    <t>RIGHETTI Christelle</t>
  </si>
  <si>
    <t>RODRIGUEZ Laura</t>
  </si>
  <si>
    <t>BANNANI Hafedh</t>
  </si>
  <si>
    <t>DECROUX Karine</t>
  </si>
  <si>
    <t>DETRAZ Hervé</t>
  </si>
  <si>
    <t>ROJARD Anouk</t>
  </si>
  <si>
    <t>ROTGER Mireille</t>
  </si>
  <si>
    <t>HADOUR Malika</t>
  </si>
  <si>
    <t>KOBEL Julien</t>
  </si>
  <si>
    <t>LEVETEAU Philippe</t>
  </si>
  <si>
    <t>HERODE Jean-michel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</si>
</sst>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6">
    <xf numFmtId="0" fontId="0" fillId="0" borderId="0" xfId="0"/>
    <xf numFmtId="14" fontId="0" fillId="0" borderId="0" xfId="0" applyNumberFormat="1"/>
    <xf numFmtId="16" fontId="0" fillId="0" borderId="0" xfId="0" applyNumberFormat="1"/>
    <xf numFmtId="0" fontId="19" fillId="0" borderId="10" xfId="0" applyFont="1" applyBorder="1" applyAlignment="1">
      <alignment vertical="center"/>
    </xf>
    <xf numFmtId="0" fontId="19" fillId="0" borderId="0" xfId="0" applyFont="1"/>
    <xf numFmtId="14" fontId="19" fillId="0" borderId="0" xfId="0" applyNumberFormat="1" applyFont="1"/>
    <xf numFmtId="0" fontId="19" fillId="0" borderId="0" xfId="0" applyFont="1" applyAlignment="1">
      <alignment vertical="center"/>
    </xf>
    <xf numFmtId="0" fontId="19" fillId="0" borderId="10" xfId="0" applyFont="1" applyBorder="1"/>
    <xf numFmtId="0" fontId="20" fillId="0" borderId="10" xfId="0" applyFont="1" applyBorder="1"/>
    <xf numFmtId="0" fontId="19" fillId="0" borderId="0" xfId="0" applyFont="1" applyAlignment="1">
      <alignment horizontal="right"/>
    </xf>
    <xf numFmtId="0" fontId="20" fillId="0" borderId="10" xfId="0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/>
    </xf>
    <xf numFmtId="0" fontId="24" fillId="0" borderId="0" xfId="0" applyFont="1"/>
    <xf numFmtId="14" fontId="24" fillId="0" borderId="0" xfId="0" applyNumberFormat="1" applyFont="1"/>
    <xf numFmtId="0" fontId="23" fillId="0" borderId="10" xfId="0" applyFont="1" applyBorder="1"/>
    <xf numFmtId="0" fontId="24" fillId="0" borderId="10" xfId="0" applyFont="1" applyBorder="1"/>
    <xf numFmtId="14" fontId="24" fillId="0" borderId="10" xfId="0" applyNumberFormat="1" applyFont="1" applyBorder="1"/>
    <xf numFmtId="0" fontId="24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14" fontId="19" fillId="0" borderId="0" xfId="0" applyNumberFormat="1" applyFont="1" applyAlignment="1">
      <alignment vertical="center"/>
    </xf>
    <xf numFmtId="14" fontId="19" fillId="0" borderId="0" xfId="0" applyNumberFormat="1" applyFont="1" applyAlignment="1">
      <alignment horizontal="right" vertical="center"/>
    </xf>
    <xf numFmtId="14" fontId="19" fillId="0" borderId="0" xfId="0" applyNumberFormat="1" applyFont="1" applyAlignment="1">
      <alignment horizontal="right"/>
    </xf>
    <xf numFmtId="14" fontId="19" fillId="0" borderId="10" xfId="0" applyNumberFormat="1" applyFont="1" applyBorder="1"/>
    <xf numFmtId="0" fontId="19" fillId="0" borderId="0" xfId="0" applyFont="1" applyAlignment="1">
      <alignment horizontal="center"/>
    </xf>
    <xf numFmtId="14" fontId="19" fillId="0" borderId="10" xfId="0" applyNumberFormat="1" applyFont="1" applyBorder="1" applyAlignment="1">
      <alignment horizontal="right"/>
    </xf>
    <xf numFmtId="14" fontId="19" fillId="0" borderId="0" xfId="0" applyNumberFormat="1" applyFont="1" applyAlignment="1">
      <alignment horizontal="center"/>
    </xf>
    <xf numFmtId="0" fontId="20" fillId="0" borderId="15" xfId="0" applyFont="1" applyBorder="1" applyAlignment="1">
      <alignment horizontal="center" vertical="center"/>
    </xf>
    <xf numFmtId="14" fontId="20" fillId="0" borderId="15" xfId="0" applyNumberFormat="1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8" fillId="33" borderId="12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/>
    </xf>
    <xf numFmtId="14" fontId="20" fillId="0" borderId="11" xfId="0" applyNumberFormat="1" applyFont="1" applyBorder="1" applyAlignment="1">
      <alignment horizontal="center"/>
    </xf>
    <xf numFmtId="0" fontId="20" fillId="0" borderId="11" xfId="0" applyFont="1" applyBorder="1" applyAlignment="1">
      <alignment horizontal="center" wrapText="1"/>
    </xf>
    <xf numFmtId="0" fontId="19" fillId="0" borderId="14" xfId="0" applyFont="1" applyBorder="1" applyAlignment="1">
      <alignment horizontal="center"/>
    </xf>
    <xf numFmtId="0" fontId="18" fillId="34" borderId="12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14" fontId="20" fillId="0" borderId="11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8" fillId="35" borderId="12" xfId="0" applyFont="1" applyFill="1" applyBorder="1" applyAlignment="1">
      <alignment horizontal="center" vertical="center"/>
    </xf>
    <xf numFmtId="0" fontId="18" fillId="36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14" fontId="19" fillId="0" borderId="0" xfId="0" applyNumberFormat="1" applyFont="1" applyAlignment="1">
      <alignment wrapText="1"/>
    </xf>
    <xf numFmtId="0" fontId="0" fillId="0" borderId="0" xfId="0" applyAlignment="1">
      <alignment vertical="center" wrapText="1"/>
    </xf>
    <xf numFmtId="0" fontId="20" fillId="0" borderId="0" xfId="0" applyFont="1"/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right"/>
    </xf>
    <xf numFmtId="0" fontId="22" fillId="37" borderId="0" xfId="0" applyFont="1" applyFill="1" applyAlignment="1" applyProtection="1">
      <alignment horizontal="center" vertical="center"/>
      <protection locked="0"/>
    </xf>
    <xf numFmtId="0" fontId="22" fillId="38" borderId="0" xfId="0" applyFont="1" applyFill="1" applyAlignment="1" applyProtection="1">
      <alignment horizontal="center" vertical="center"/>
      <protection locked="0"/>
    </xf>
    <xf numFmtId="14" fontId="22" fillId="39" borderId="0" xfId="0" applyNumberFormat="1" applyFont="1" applyFill="1" applyAlignment="1" applyProtection="1">
      <alignment horizontal="center" vertical="center"/>
      <protection locked="0"/>
    </xf>
    <xf numFmtId="0" fontId="22" fillId="40" borderId="0" xfId="0" applyFont="1" applyFill="1" applyAlignment="1" applyProtection="1">
      <alignment horizontal="center" vertical="center"/>
      <protection locked="0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4BC2A6-16F7-7149-853C-25819A7C66BA}" name="Tableau4" displayName="Tableau4" ref="A2:M97" totalsRowCount="1" headerRowDxfId="139" dataDxfId="137" totalsRowDxfId="135" headerRowBorderDxfId="138" tableBorderDxfId="136">
  <autoFilter ref="A2:M96" xr:uid="{804BC2A6-16F7-7149-853C-25819A7C66BA}"/>
  <sortState xmlns:xlrd2="http://schemas.microsoft.com/office/spreadsheetml/2017/richdata2" ref="A3:M96">
    <sortCondition ref="A2:A96"/>
  </sortState>
  <tableColumns count="13">
    <tableColumn id="1" xr3:uid="{1878E805-7FF2-9249-BB3D-22BDC4545879}" name="Bénéficiaire(s)" totalsRowLabel="Total" dataDxfId="134" totalsRowDxfId="133"/>
    <tableColumn id="2" xr3:uid="{DC94E230-A8A3-654D-89FC-71BE9A74E3BD}" name="De" dataDxfId="132" totalsRowDxfId="131"/>
    <tableColumn id="3" xr3:uid="{B08A1732-ECF8-ED47-83FC-4E646EBD2D40}" name="Prescription" dataDxfId="130" totalsRowDxfId="129"/>
    <tableColumn id="4" xr3:uid="{1E698AA1-7A20-B14A-82EA-EE58AC4C8E0B}" name="Validation" dataDxfId="128" totalsRowDxfId="127"/>
    <tableColumn id="5" xr3:uid="{F9669702-FE8B-4F43-8E6D-E78358FA01BC}" name="Début" dataDxfId="126" totalsRowDxfId="125"/>
    <tableColumn id="6" xr3:uid="{2E1627FA-439E-AE4F-BE43-DB71B8B5D51C}" name="Fin " dataDxfId="124" totalsRowDxfId="123"/>
    <tableColumn id="7" xr3:uid="{EC36BE21-7A5D-2F48-83B0-FC13CBC9E141}" name="Type de parcours" dataDxfId="122" totalsRowDxfId="121"/>
    <tableColumn id="9" xr3:uid="{33ADFDD4-3F1B-E741-9077-EED90C85C36E}" name="NOV" totalsRowFunction="sum" dataDxfId="120" totalsRowDxfId="119"/>
    <tableColumn id="10" xr3:uid="{81FB45AF-23A2-DC40-88DA-5F3746F703B2}" name="DEC" totalsRowFunction="sum" dataDxfId="118" totalsRowDxfId="117"/>
    <tableColumn id="11" xr3:uid="{5E34DA66-2A19-3945-972B-ADCA46F48E5A}" name="JAN" totalsRowFunction="sum" dataDxfId="116" totalsRowDxfId="115"/>
    <tableColumn id="12" xr3:uid="{C9BABD9C-FDAB-4D49-9E92-3066615ACFC3}" name="FEV" totalsRowFunction="sum" dataDxfId="114" totalsRowDxfId="113"/>
    <tableColumn id="8" xr3:uid="{1D65F087-022C-5246-A0D7-0689D1125968}" name="MAR" totalsRowFunction="sum" dataDxfId="112" totalsRowDxfId="111"/>
    <tableColumn id="13" xr3:uid="{A9C0B7B5-B04B-0D49-8AD5-F2877C0590EB}" name="AVR" totalsRowFunction="sum" dataDxfId="110" totalsRowDxfId="109"/>
  </tableColumns>
  <tableStyleInfo name="TableStyleMedium27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ED113AE-3BF2-D44F-99DA-48CD19C5D7C8}" name="Tableau46" displayName="Tableau46" ref="A2:M118" totalsRowCount="1" headerRowDxfId="108" dataDxfId="106" totalsRowDxfId="104" headerRowBorderDxfId="107" tableBorderDxfId="105">
  <autoFilter ref="A2:M117" xr:uid="{804BC2A6-16F7-7149-853C-25819A7C66BA}"/>
  <sortState xmlns:xlrd2="http://schemas.microsoft.com/office/spreadsheetml/2017/richdata2" ref="A3:L116">
    <sortCondition ref="A2:A116"/>
  </sortState>
  <tableColumns count="13">
    <tableColumn id="1" xr3:uid="{8650C1CA-80CC-244C-895A-1FE40D5C406B}" name="Bénéficiaire(s)" totalsRowLabel="Total" dataDxfId="103" totalsRowDxfId="102"/>
    <tableColumn id="2" xr3:uid="{DA0536EB-3D61-AE46-A417-F3C6DC55A176}" name="De" dataDxfId="101" totalsRowDxfId="100"/>
    <tableColumn id="3" xr3:uid="{40BA3835-469D-8E4C-A893-B412BFD69F02}" name="Prescription" dataDxfId="99" totalsRowDxfId="98"/>
    <tableColumn id="4" xr3:uid="{CC97F0FB-96B3-4744-A7A4-44EF97AE0B14}" name="Validation" dataDxfId="97" totalsRowDxfId="96"/>
    <tableColumn id="5" xr3:uid="{1EDA86E5-5388-134F-8A11-63F1704DE830}" name="Début" dataDxfId="95" totalsRowDxfId="94"/>
    <tableColumn id="6" xr3:uid="{EFD8E347-AA56-7D45-800F-42DF68EDE443}" name="Fin " dataDxfId="93" totalsRowDxfId="92"/>
    <tableColumn id="7" xr3:uid="{352AEA2E-44CB-A548-BA03-4915DD5CF550}" name="Type de parcours" dataDxfId="91" totalsRowDxfId="90"/>
    <tableColumn id="9" xr3:uid="{2A36925E-6AFD-874A-AE32-FFEF2B1878BC}" name="NOV" totalsRowFunction="sum" dataDxfId="89" totalsRowDxfId="88"/>
    <tableColumn id="10" xr3:uid="{B518A3B3-01A3-354B-BF65-07BE091BFFE9}" name="DEC" totalsRowFunction="sum" dataDxfId="87" totalsRowDxfId="86"/>
    <tableColumn id="11" xr3:uid="{5282A7B1-B4F1-AF45-A231-27DBBF734053}" name="JAN" totalsRowFunction="sum" dataDxfId="85" totalsRowDxfId="84"/>
    <tableColumn id="14" xr3:uid="{6F3E5336-C83C-5E4F-9D52-832D902A6F94}" name="FEV" totalsRowFunction="sum" dataDxfId="83" totalsRowDxfId="82"/>
    <tableColumn id="8" xr3:uid="{12D547F6-95C3-CC4D-84E8-817BF2271C25}" name="MAR" totalsRowFunction="sum" dataDxfId="81" totalsRowDxfId="80"/>
    <tableColumn id="13" xr3:uid="{EEB8E27F-BF48-A648-BFF5-84D9FA4175D7}" name="AVR" totalsRowFunction="sum" dataDxfId="79" totalsRowDxfId="78"/>
  </tableColumns>
  <tableStyleInfo name="TableStyleMedium28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7861A5C-FF31-0E46-92CF-CEF4FB185046}" name="Tableau467" displayName="Tableau467" ref="A2:M34" totalsRowCount="1" headerRowDxfId="77" dataDxfId="75" totalsRowDxfId="73" headerRowBorderDxfId="76" tableBorderDxfId="74">
  <autoFilter ref="A2:M33" xr:uid="{804BC2A6-16F7-7149-853C-25819A7C66BA}"/>
  <sortState xmlns:xlrd2="http://schemas.microsoft.com/office/spreadsheetml/2017/richdata2" ref="A3:K33">
    <sortCondition ref="A2:A33"/>
  </sortState>
  <tableColumns count="13">
    <tableColumn id="1" xr3:uid="{C0CFAA1E-ADD6-004B-A5C0-F2D1C7E30CD7}" name="Bénéficiaire(s)" totalsRowLabel="Total" dataDxfId="72" totalsRowDxfId="71"/>
    <tableColumn id="2" xr3:uid="{0F87CE7B-21FB-0D4B-A78D-40DC06EA3736}" name="De" dataDxfId="70" totalsRowDxfId="69"/>
    <tableColumn id="3" xr3:uid="{29E99740-E24A-3B4E-9D06-E3360BFB52D2}" name="Prescription" dataDxfId="68" totalsRowDxfId="67"/>
    <tableColumn id="4" xr3:uid="{63BB9ECB-5D5E-4646-876A-203F04F5CFC1}" name="Validation" dataDxfId="66" totalsRowDxfId="65"/>
    <tableColumn id="5" xr3:uid="{B4CB9886-8028-1940-9E14-D19D0F4BD4F9}" name="Début" dataDxfId="64" totalsRowDxfId="63"/>
    <tableColumn id="6" xr3:uid="{3298B293-136F-A546-8A69-730D6806D569}" name="Fin " dataDxfId="62" totalsRowDxfId="61"/>
    <tableColumn id="7" xr3:uid="{B13DB3C1-AA1B-4F40-ABD5-DE21C99DD6B8}" name="Type de parcours" dataDxfId="60" totalsRowDxfId="59"/>
    <tableColumn id="9" xr3:uid="{ED242912-3558-FF47-AC16-41080AB5FF9B}" name="NOV" totalsRowFunction="sum" dataDxfId="58" totalsRowDxfId="57"/>
    <tableColumn id="10" xr3:uid="{76A22C23-742A-004E-B242-3283693BF4BB}" name="DEC" totalsRowFunction="sum" dataDxfId="56" totalsRowDxfId="55"/>
    <tableColumn id="11" xr3:uid="{8E3B6BBB-52BE-C64A-AD6D-B5A1031BECDF}" name="JAN" totalsRowFunction="sum" dataDxfId="54" totalsRowDxfId="53"/>
    <tableColumn id="12" xr3:uid="{7E19280A-C8C6-3E4C-96BE-67228C5DA7F1}" name="FEV" totalsRowFunction="sum" dataDxfId="52" totalsRowDxfId="51"/>
    <tableColumn id="8" xr3:uid="{033FC89B-7B3A-AC49-B813-8EFE67CC7338}" name="MAR" totalsRowFunction="sum" dataDxfId="50" totalsRowDxfId="49"/>
    <tableColumn id="13" xr3:uid="{55349EB5-1E20-F547-A918-C412C3093766}" name="AVR" totalsRowFunction="sum" dataDxfId="48" totalsRowDxfId="47"/>
  </tableColumns>
  <tableStyleInfo name="TableStyleMedium26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BBC0561-C1D5-094E-8994-6BA92CF16722}" name="Tableau4678" displayName="Tableau4678" ref="A2:M48" totalsRowCount="1" headerRowDxfId="46" dataDxfId="44" totalsRowDxfId="42" headerRowBorderDxfId="45" tableBorderDxfId="43">
  <autoFilter ref="A2:M47" xr:uid="{804BC2A6-16F7-7149-853C-25819A7C66BA}"/>
  <sortState xmlns:xlrd2="http://schemas.microsoft.com/office/spreadsheetml/2017/richdata2" ref="A3:L46">
    <sortCondition ref="A2:A46"/>
  </sortState>
  <tableColumns count="13">
    <tableColumn id="1" xr3:uid="{D1DC5AB5-6C70-1C4B-AA04-12D01C634CAB}" name="Bénéficiaire(s)" totalsRowLabel="Total" dataDxfId="41" totalsRowDxfId="40"/>
    <tableColumn id="2" xr3:uid="{3ACDDB2F-A81D-3549-A52E-7AA96DE969D3}" name="De" dataDxfId="39" totalsRowDxfId="38"/>
    <tableColumn id="3" xr3:uid="{2E4DD990-202D-3944-84CD-99F0C0A7B81D}" name="Prescription" dataDxfId="37" totalsRowDxfId="36"/>
    <tableColumn id="4" xr3:uid="{2A47D754-9634-BD4E-98A4-A94ACB2A585A}" name="Validation" dataDxfId="35" totalsRowDxfId="34"/>
    <tableColumn id="5" xr3:uid="{484DCF1D-59D8-9C49-A3B0-BE7768354DE1}" name="Début" dataDxfId="33" totalsRowDxfId="32"/>
    <tableColumn id="6" xr3:uid="{A48CD817-2AEB-3949-9D61-23C38A591435}" name="Fin " dataDxfId="31" totalsRowDxfId="30"/>
    <tableColumn id="7" xr3:uid="{6CCA0F22-AD3D-AF43-A524-526E97622E12}" name="Type de parcours" dataDxfId="29" totalsRowDxfId="28"/>
    <tableColumn id="9" xr3:uid="{55F9938A-7950-FF49-8856-94B052811115}" name="NOV" totalsRowFunction="sum" dataDxfId="27" totalsRowDxfId="26"/>
    <tableColumn id="10" xr3:uid="{A9D65DC6-8D11-2349-8D15-52DF22FBF90E}" name="DEC" totalsRowFunction="sum" dataDxfId="25" totalsRowDxfId="24"/>
    <tableColumn id="11" xr3:uid="{016ED31B-40E2-AC4A-AA7B-6004B5751781}" name="JAN" totalsRowFunction="sum" dataDxfId="23" totalsRowDxfId="22"/>
    <tableColumn id="12" xr3:uid="{E612B237-EFAA-E644-B915-FB442B641B0F}" name="FEV" totalsRowFunction="sum" dataDxfId="21" totalsRowDxfId="20"/>
    <tableColumn id="8" xr3:uid="{C42FD060-A1C6-B740-AD7B-CF304B29CC6A}" name="MAR" totalsRowFunction="sum" dataDxfId="19" totalsRowDxfId="18"/>
    <tableColumn id="13" xr3:uid="{C7B4F5F9-8C5A-3742-824F-B04A9A6CE0B8}" name="AVR" totalsRowFunction="sum" dataDxfId="17" totalsRowDxfId="16"/>
  </tableColumns>
  <tableStyleInfo name="TableStyleMedium24"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3"/>
  <sheetViews>
    <sheetView topLeftCell="A336" workbookViewId="0">
      <selection activeCell="A351" sqref="A351:XFD363"/>
    </sheetView>
  </sheetViews>
  <sheetFormatPr baseColWidth="10" defaultRowHeight="15" x14ac:dyDescent="0.2"/>
  <cols>
    <col min="5" max="5" width="18.33203125" customWidth="1"/>
  </cols>
  <sheetData>
    <row r="1" spans="1:9" x14ac:dyDescent="0.2">
      <c r="A1" t="s">
        <v>0</v>
      </c>
      <c r="B1" t="s">
        <v>1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</row>
    <row r="2" spans="1:9" x14ac:dyDescent="0.2">
      <c r="A2" t="s">
        <v>10</v>
      </c>
      <c r="B2" t="s">
        <v>11</v>
      </c>
      <c r="C2" t="s">
        <v>12</v>
      </c>
      <c r="D2" t="s">
        <v>13</v>
      </c>
      <c r="E2" t="s">
        <v>14</v>
      </c>
      <c r="F2" s="1">
        <v>44326</v>
      </c>
      <c r="G2" s="1">
        <v>44326</v>
      </c>
      <c r="H2" s="1">
        <v>44330</v>
      </c>
      <c r="I2" s="1">
        <v>44585</v>
      </c>
    </row>
    <row r="3" spans="1:9" x14ac:dyDescent="0.2">
      <c r="A3" t="s">
        <v>15</v>
      </c>
      <c r="B3" t="s">
        <v>16</v>
      </c>
      <c r="C3" t="s">
        <v>12</v>
      </c>
      <c r="D3" t="s">
        <v>13</v>
      </c>
      <c r="E3" t="s">
        <v>17</v>
      </c>
      <c r="F3" s="1">
        <v>44322</v>
      </c>
      <c r="G3" s="1">
        <v>44326</v>
      </c>
      <c r="H3" s="1">
        <v>44330</v>
      </c>
      <c r="I3" s="1">
        <v>44622</v>
      </c>
    </row>
    <row r="4" spans="1:9" x14ac:dyDescent="0.2">
      <c r="A4" t="s">
        <v>20</v>
      </c>
      <c r="B4" t="s">
        <v>21</v>
      </c>
      <c r="C4" t="s">
        <v>12</v>
      </c>
      <c r="D4" t="s">
        <v>13</v>
      </c>
      <c r="E4" t="s">
        <v>17</v>
      </c>
      <c r="F4" s="1">
        <v>44326</v>
      </c>
      <c r="G4" s="1">
        <v>44328</v>
      </c>
      <c r="H4" s="1">
        <v>44336</v>
      </c>
      <c r="I4" s="1">
        <v>44350</v>
      </c>
    </row>
    <row r="5" spans="1:9" x14ac:dyDescent="0.2">
      <c r="A5" t="s">
        <v>22</v>
      </c>
      <c r="B5" t="s">
        <v>23</v>
      </c>
      <c r="C5" t="s">
        <v>12</v>
      </c>
      <c r="D5" t="s">
        <v>13</v>
      </c>
      <c r="E5" t="s">
        <v>25</v>
      </c>
      <c r="F5" s="1">
        <v>44326</v>
      </c>
      <c r="G5" s="1">
        <v>44329</v>
      </c>
      <c r="H5" s="1">
        <v>44336</v>
      </c>
      <c r="I5" s="1">
        <v>44622</v>
      </c>
    </row>
    <row r="6" spans="1:9" x14ac:dyDescent="0.2">
      <c r="A6" t="s">
        <v>26</v>
      </c>
      <c r="B6" t="s">
        <v>27</v>
      </c>
      <c r="C6" t="s">
        <v>12</v>
      </c>
      <c r="D6" t="s">
        <v>13</v>
      </c>
      <c r="E6" t="s">
        <v>29</v>
      </c>
      <c r="F6" s="1">
        <v>44321</v>
      </c>
      <c r="G6" s="1">
        <v>44329</v>
      </c>
      <c r="H6" s="1">
        <v>44344</v>
      </c>
      <c r="I6" s="1">
        <v>44447</v>
      </c>
    </row>
    <row r="7" spans="1:9" x14ac:dyDescent="0.2">
      <c r="A7" t="s">
        <v>30</v>
      </c>
      <c r="B7" t="s">
        <v>31</v>
      </c>
      <c r="C7" t="s">
        <v>12</v>
      </c>
      <c r="D7" t="s">
        <v>13</v>
      </c>
      <c r="E7" t="s">
        <v>17</v>
      </c>
      <c r="F7" s="1">
        <v>44326</v>
      </c>
      <c r="G7" s="1">
        <v>44330</v>
      </c>
      <c r="H7" s="1">
        <v>44378</v>
      </c>
      <c r="I7" s="1">
        <v>44622</v>
      </c>
    </row>
    <row r="8" spans="1:9" x14ac:dyDescent="0.2">
      <c r="A8" t="s">
        <v>32</v>
      </c>
      <c r="B8" t="s">
        <v>33</v>
      </c>
      <c r="C8" t="s">
        <v>12</v>
      </c>
      <c r="D8" t="s">
        <v>13</v>
      </c>
      <c r="E8" t="s">
        <v>17</v>
      </c>
      <c r="F8" s="1">
        <v>44322</v>
      </c>
      <c r="G8" s="1">
        <v>44330</v>
      </c>
      <c r="H8" s="1">
        <v>44336</v>
      </c>
      <c r="I8" s="1">
        <v>44509</v>
      </c>
    </row>
    <row r="9" spans="1:9" x14ac:dyDescent="0.2">
      <c r="A9" t="s">
        <v>34</v>
      </c>
      <c r="B9" t="s">
        <v>35</v>
      </c>
      <c r="C9" t="s">
        <v>12</v>
      </c>
      <c r="D9" t="s">
        <v>13</v>
      </c>
      <c r="E9" t="s">
        <v>14</v>
      </c>
      <c r="F9" s="1">
        <v>44326</v>
      </c>
      <c r="G9" s="1">
        <v>44333</v>
      </c>
      <c r="H9" s="1">
        <v>44336</v>
      </c>
      <c r="I9" s="1">
        <v>44468</v>
      </c>
    </row>
    <row r="10" spans="1:9" x14ac:dyDescent="0.2">
      <c r="A10" t="s">
        <v>38</v>
      </c>
      <c r="B10" t="s">
        <v>39</v>
      </c>
      <c r="C10" t="s">
        <v>12</v>
      </c>
      <c r="D10" t="s">
        <v>13</v>
      </c>
      <c r="E10" t="s">
        <v>25</v>
      </c>
      <c r="F10" s="1">
        <v>44330</v>
      </c>
      <c r="G10" s="1">
        <v>44334</v>
      </c>
      <c r="H10" s="1">
        <v>44336</v>
      </c>
      <c r="I10" s="1">
        <v>44610</v>
      </c>
    </row>
    <row r="11" spans="1:9" x14ac:dyDescent="0.2">
      <c r="A11" t="s">
        <v>40</v>
      </c>
      <c r="B11" t="s">
        <v>11</v>
      </c>
      <c r="C11" t="s">
        <v>12</v>
      </c>
      <c r="D11" t="s">
        <v>13</v>
      </c>
      <c r="E11" t="s">
        <v>37</v>
      </c>
      <c r="F11" s="1">
        <v>44333</v>
      </c>
      <c r="G11" s="1">
        <v>44336</v>
      </c>
      <c r="H11" s="1">
        <v>44336</v>
      </c>
      <c r="I11" s="1">
        <v>44350</v>
      </c>
    </row>
    <row r="12" spans="1:9" x14ac:dyDescent="0.2">
      <c r="A12" t="s">
        <v>41</v>
      </c>
      <c r="B12" t="s">
        <v>42</v>
      </c>
      <c r="C12" t="s">
        <v>12</v>
      </c>
      <c r="D12" t="s">
        <v>13</v>
      </c>
      <c r="E12" t="s">
        <v>29</v>
      </c>
      <c r="F12" s="1">
        <v>44326</v>
      </c>
      <c r="G12" s="1">
        <v>44336</v>
      </c>
      <c r="H12" s="1">
        <v>44344</v>
      </c>
      <c r="I12" s="1">
        <v>44760</v>
      </c>
    </row>
    <row r="13" spans="1:9" x14ac:dyDescent="0.2">
      <c r="A13" t="s">
        <v>43</v>
      </c>
      <c r="B13" t="s">
        <v>44</v>
      </c>
      <c r="C13" t="s">
        <v>12</v>
      </c>
      <c r="D13" t="s">
        <v>13</v>
      </c>
      <c r="E13" t="s">
        <v>14</v>
      </c>
      <c r="F13" s="1">
        <v>44326</v>
      </c>
      <c r="G13" s="1">
        <v>44336</v>
      </c>
      <c r="H13" s="1">
        <v>44343</v>
      </c>
      <c r="I13" s="1">
        <v>44509</v>
      </c>
    </row>
    <row r="14" spans="1:9" x14ac:dyDescent="0.2">
      <c r="A14" t="s">
        <v>45</v>
      </c>
      <c r="B14" t="s">
        <v>46</v>
      </c>
      <c r="C14" t="s">
        <v>12</v>
      </c>
      <c r="D14" t="s">
        <v>13</v>
      </c>
      <c r="E14" t="s">
        <v>17</v>
      </c>
      <c r="F14" s="1">
        <v>44323</v>
      </c>
      <c r="G14" s="1">
        <v>44336</v>
      </c>
      <c r="H14" s="1">
        <v>44344</v>
      </c>
      <c r="I14" s="1">
        <v>44726</v>
      </c>
    </row>
    <row r="15" spans="1:9" x14ac:dyDescent="0.2">
      <c r="A15" t="s">
        <v>48</v>
      </c>
      <c r="B15" t="s">
        <v>49</v>
      </c>
      <c r="C15" t="s">
        <v>12</v>
      </c>
      <c r="D15" t="s">
        <v>13</v>
      </c>
      <c r="F15" s="1">
        <v>44339</v>
      </c>
      <c r="G15" s="1">
        <v>44347</v>
      </c>
      <c r="H15" s="1">
        <v>44377</v>
      </c>
      <c r="I15" s="1">
        <v>44412</v>
      </c>
    </row>
    <row r="16" spans="1:9" x14ac:dyDescent="0.2">
      <c r="A16" t="s">
        <v>54</v>
      </c>
      <c r="B16" t="s">
        <v>55</v>
      </c>
      <c r="C16" t="s">
        <v>12</v>
      </c>
      <c r="D16" t="s">
        <v>13</v>
      </c>
      <c r="F16" s="1">
        <v>44344</v>
      </c>
      <c r="G16" s="1">
        <v>44354</v>
      </c>
      <c r="H16" s="1">
        <v>44354</v>
      </c>
      <c r="I16" s="1">
        <v>44354</v>
      </c>
    </row>
    <row r="17" spans="1:9" x14ac:dyDescent="0.2">
      <c r="A17" t="s">
        <v>50</v>
      </c>
      <c r="B17" t="s">
        <v>59</v>
      </c>
      <c r="C17" t="s">
        <v>12</v>
      </c>
      <c r="D17" t="s">
        <v>13</v>
      </c>
      <c r="E17" t="s">
        <v>14</v>
      </c>
      <c r="F17" s="1">
        <v>44342</v>
      </c>
      <c r="G17" s="1">
        <v>44364</v>
      </c>
      <c r="H17" s="1">
        <v>44385</v>
      </c>
      <c r="I17" s="1">
        <v>44480</v>
      </c>
    </row>
    <row r="18" spans="1:9" x14ac:dyDescent="0.2">
      <c r="A18" t="s">
        <v>60</v>
      </c>
      <c r="B18" t="s">
        <v>61</v>
      </c>
      <c r="C18" t="s">
        <v>12</v>
      </c>
      <c r="D18" t="s">
        <v>13</v>
      </c>
      <c r="E18" t="s">
        <v>29</v>
      </c>
      <c r="F18" s="1">
        <v>44363</v>
      </c>
      <c r="G18" s="1">
        <v>44365</v>
      </c>
      <c r="H18" s="1">
        <v>44377</v>
      </c>
      <c r="I18" s="1">
        <v>44769</v>
      </c>
    </row>
    <row r="19" spans="1:9" x14ac:dyDescent="0.2">
      <c r="A19" t="s">
        <v>62</v>
      </c>
      <c r="B19" t="s">
        <v>63</v>
      </c>
      <c r="C19" t="s">
        <v>12</v>
      </c>
      <c r="D19" t="s">
        <v>13</v>
      </c>
      <c r="E19" t="s">
        <v>17</v>
      </c>
      <c r="F19" s="1">
        <v>44362</v>
      </c>
      <c r="G19" s="1">
        <v>44365</v>
      </c>
      <c r="H19" s="1">
        <v>44377</v>
      </c>
      <c r="I19" s="1">
        <v>44623</v>
      </c>
    </row>
    <row r="20" spans="1:9" x14ac:dyDescent="0.2">
      <c r="A20" t="s">
        <v>64</v>
      </c>
      <c r="B20" t="s">
        <v>65</v>
      </c>
      <c r="C20" t="s">
        <v>12</v>
      </c>
      <c r="D20" t="s">
        <v>13</v>
      </c>
      <c r="F20" s="1">
        <v>44357</v>
      </c>
      <c r="G20" s="1">
        <v>44365</v>
      </c>
      <c r="H20" s="1">
        <v>44377</v>
      </c>
      <c r="I20" s="1">
        <v>44377</v>
      </c>
    </row>
    <row r="21" spans="1:9" x14ac:dyDescent="0.2">
      <c r="A21" t="s">
        <v>66</v>
      </c>
      <c r="B21" t="s">
        <v>67</v>
      </c>
      <c r="C21" t="s">
        <v>12</v>
      </c>
      <c r="D21" t="s">
        <v>13</v>
      </c>
      <c r="E21" t="s">
        <v>29</v>
      </c>
      <c r="F21" s="1">
        <v>44357</v>
      </c>
      <c r="G21" s="1">
        <v>44365</v>
      </c>
      <c r="H21" s="1">
        <v>44377</v>
      </c>
      <c r="I21" s="1">
        <v>44623</v>
      </c>
    </row>
    <row r="22" spans="1:9" x14ac:dyDescent="0.2">
      <c r="A22" t="s">
        <v>68</v>
      </c>
      <c r="B22" t="s">
        <v>69</v>
      </c>
      <c r="C22" t="s">
        <v>12</v>
      </c>
      <c r="D22" t="s">
        <v>13</v>
      </c>
      <c r="E22" t="s">
        <v>37</v>
      </c>
      <c r="F22" s="1">
        <v>44343</v>
      </c>
      <c r="G22" s="1">
        <v>44365</v>
      </c>
      <c r="H22" s="1">
        <v>44377</v>
      </c>
    </row>
    <row r="23" spans="1:9" x14ac:dyDescent="0.2">
      <c r="A23" t="s">
        <v>71</v>
      </c>
      <c r="B23" t="s">
        <v>72</v>
      </c>
      <c r="C23" t="s">
        <v>12</v>
      </c>
      <c r="D23" t="s">
        <v>13</v>
      </c>
      <c r="E23" t="s">
        <v>73</v>
      </c>
      <c r="F23" s="1">
        <v>44361</v>
      </c>
      <c r="G23" s="1">
        <v>44366</v>
      </c>
      <c r="H23" s="1">
        <v>44377</v>
      </c>
      <c r="I23" s="1">
        <v>44536</v>
      </c>
    </row>
    <row r="24" spans="1:9" x14ac:dyDescent="0.2">
      <c r="A24" t="s">
        <v>74</v>
      </c>
      <c r="B24" t="s">
        <v>75</v>
      </c>
      <c r="C24" t="s">
        <v>12</v>
      </c>
      <c r="D24" t="s">
        <v>13</v>
      </c>
      <c r="F24" s="1">
        <v>44364</v>
      </c>
      <c r="G24" s="1">
        <v>44368</v>
      </c>
      <c r="H24" s="1">
        <v>44399</v>
      </c>
      <c r="I24" s="1">
        <v>44399</v>
      </c>
    </row>
    <row r="25" spans="1:9" x14ac:dyDescent="0.2">
      <c r="A25" t="s">
        <v>51</v>
      </c>
      <c r="B25" t="s">
        <v>78</v>
      </c>
      <c r="C25" t="s">
        <v>12</v>
      </c>
      <c r="D25" t="s">
        <v>13</v>
      </c>
      <c r="E25" t="s">
        <v>73</v>
      </c>
      <c r="F25" s="1">
        <v>44362</v>
      </c>
      <c r="G25" s="1">
        <v>44377</v>
      </c>
      <c r="H25" s="1">
        <v>44392</v>
      </c>
      <c r="I25" s="1">
        <v>44503</v>
      </c>
    </row>
    <row r="26" spans="1:9" x14ac:dyDescent="0.2">
      <c r="A26" t="s">
        <v>85</v>
      </c>
      <c r="B26" t="s">
        <v>86</v>
      </c>
      <c r="C26" t="s">
        <v>12</v>
      </c>
      <c r="D26" t="s">
        <v>13</v>
      </c>
      <c r="E26" t="s">
        <v>73</v>
      </c>
      <c r="F26" s="1">
        <v>44383</v>
      </c>
      <c r="G26" s="1">
        <v>44397</v>
      </c>
      <c r="H26" s="1">
        <v>44421</v>
      </c>
      <c r="I26" s="1">
        <v>44651</v>
      </c>
    </row>
    <row r="27" spans="1:9" x14ac:dyDescent="0.2">
      <c r="A27" t="s">
        <v>87</v>
      </c>
      <c r="B27" t="s">
        <v>88</v>
      </c>
      <c r="C27" t="s">
        <v>12</v>
      </c>
      <c r="D27" t="s">
        <v>13</v>
      </c>
      <c r="E27" t="s">
        <v>25</v>
      </c>
      <c r="F27" s="1">
        <v>44383</v>
      </c>
      <c r="G27" s="1">
        <v>44397</v>
      </c>
      <c r="H27" s="1">
        <v>44470</v>
      </c>
      <c r="I27" s="1">
        <v>44680</v>
      </c>
    </row>
    <row r="28" spans="1:9" x14ac:dyDescent="0.2">
      <c r="A28" t="s">
        <v>89</v>
      </c>
      <c r="B28" t="s">
        <v>90</v>
      </c>
      <c r="C28" t="s">
        <v>12</v>
      </c>
      <c r="D28" t="s">
        <v>13</v>
      </c>
      <c r="E28" t="s">
        <v>25</v>
      </c>
      <c r="F28" s="1">
        <v>44382</v>
      </c>
      <c r="G28" s="1">
        <v>44397</v>
      </c>
      <c r="H28" s="1">
        <v>44421</v>
      </c>
      <c r="I28" s="1">
        <v>44622</v>
      </c>
    </row>
    <row r="29" spans="1:9" x14ac:dyDescent="0.2">
      <c r="A29" t="s">
        <v>91</v>
      </c>
      <c r="B29" t="s">
        <v>82</v>
      </c>
      <c r="C29" t="s">
        <v>12</v>
      </c>
      <c r="D29" t="s">
        <v>13</v>
      </c>
      <c r="E29" t="s">
        <v>37</v>
      </c>
      <c r="F29" s="1">
        <v>44379</v>
      </c>
      <c r="G29" s="1">
        <v>44397</v>
      </c>
      <c r="H29" s="1">
        <v>44421</v>
      </c>
      <c r="I29" s="1">
        <v>44622</v>
      </c>
    </row>
    <row r="30" spans="1:9" x14ac:dyDescent="0.2">
      <c r="A30" t="s">
        <v>92</v>
      </c>
      <c r="B30" t="s">
        <v>93</v>
      </c>
      <c r="C30" t="s">
        <v>12</v>
      </c>
      <c r="D30" t="s">
        <v>13</v>
      </c>
      <c r="E30" t="s">
        <v>14</v>
      </c>
      <c r="F30" s="1">
        <v>44378</v>
      </c>
      <c r="G30" s="1">
        <v>44397</v>
      </c>
      <c r="H30" s="1">
        <v>44413</v>
      </c>
      <c r="I30" s="1">
        <v>44454</v>
      </c>
    </row>
    <row r="31" spans="1:9" x14ac:dyDescent="0.2">
      <c r="A31" t="s">
        <v>94</v>
      </c>
      <c r="B31" t="s">
        <v>95</v>
      </c>
      <c r="C31" t="s">
        <v>12</v>
      </c>
      <c r="D31" t="s">
        <v>13</v>
      </c>
      <c r="E31" t="s">
        <v>17</v>
      </c>
      <c r="F31" s="1">
        <v>44377</v>
      </c>
      <c r="G31" s="1">
        <v>44397</v>
      </c>
      <c r="H31" s="1">
        <v>44421</v>
      </c>
      <c r="I31" s="1">
        <v>44631</v>
      </c>
    </row>
    <row r="32" spans="1:9" x14ac:dyDescent="0.2">
      <c r="A32" t="s">
        <v>96</v>
      </c>
      <c r="B32" t="s">
        <v>97</v>
      </c>
      <c r="C32" t="s">
        <v>12</v>
      </c>
      <c r="D32" t="s">
        <v>13</v>
      </c>
      <c r="E32" t="s">
        <v>17</v>
      </c>
      <c r="F32" s="1">
        <v>44376</v>
      </c>
      <c r="G32" s="1">
        <v>44397</v>
      </c>
      <c r="H32" s="1">
        <v>44413</v>
      </c>
      <c r="I32" s="1">
        <v>44609</v>
      </c>
    </row>
    <row r="33" spans="1:9" x14ac:dyDescent="0.2">
      <c r="A33" t="s">
        <v>98</v>
      </c>
      <c r="B33" t="s">
        <v>99</v>
      </c>
      <c r="C33" t="s">
        <v>12</v>
      </c>
      <c r="D33" t="s">
        <v>13</v>
      </c>
      <c r="E33" t="s">
        <v>14</v>
      </c>
      <c r="F33" s="1">
        <v>44371</v>
      </c>
      <c r="G33" s="1">
        <v>44397</v>
      </c>
      <c r="H33" s="1">
        <v>44421</v>
      </c>
      <c r="I33" s="1">
        <v>44494</v>
      </c>
    </row>
    <row r="34" spans="1:9" x14ac:dyDescent="0.2">
      <c r="A34" t="s">
        <v>100</v>
      </c>
      <c r="B34" t="s">
        <v>101</v>
      </c>
      <c r="C34" t="s">
        <v>12</v>
      </c>
      <c r="D34" t="s">
        <v>13</v>
      </c>
      <c r="E34" t="s">
        <v>29</v>
      </c>
      <c r="F34" s="1">
        <v>44375</v>
      </c>
      <c r="G34" s="1">
        <v>44400</v>
      </c>
      <c r="H34" s="1">
        <v>44448</v>
      </c>
      <c r="I34" s="1">
        <v>44509</v>
      </c>
    </row>
    <row r="35" spans="1:9" x14ac:dyDescent="0.2">
      <c r="A35" t="s">
        <v>102</v>
      </c>
      <c r="B35" t="s">
        <v>103</v>
      </c>
      <c r="C35" t="s">
        <v>12</v>
      </c>
      <c r="D35" t="s">
        <v>13</v>
      </c>
      <c r="F35" s="1">
        <v>44399</v>
      </c>
      <c r="G35" s="1">
        <v>44403</v>
      </c>
      <c r="H35" s="1">
        <v>44442</v>
      </c>
      <c r="I35" s="1">
        <v>44442</v>
      </c>
    </row>
    <row r="36" spans="1:9" x14ac:dyDescent="0.2">
      <c r="A36" t="s">
        <v>104</v>
      </c>
      <c r="B36" t="s">
        <v>105</v>
      </c>
      <c r="C36" t="s">
        <v>12</v>
      </c>
      <c r="D36" t="s">
        <v>13</v>
      </c>
      <c r="E36" t="s">
        <v>19</v>
      </c>
      <c r="F36" s="1">
        <v>44398</v>
      </c>
      <c r="G36" s="1">
        <v>44403</v>
      </c>
      <c r="H36" s="1">
        <v>44421</v>
      </c>
      <c r="I36" s="1">
        <v>44624</v>
      </c>
    </row>
    <row r="37" spans="1:9" x14ac:dyDescent="0.2">
      <c r="A37" t="s">
        <v>107</v>
      </c>
      <c r="B37" t="s">
        <v>108</v>
      </c>
      <c r="C37" t="s">
        <v>12</v>
      </c>
      <c r="D37" t="s">
        <v>109</v>
      </c>
      <c r="E37" t="s">
        <v>14</v>
      </c>
      <c r="F37" s="1">
        <v>44399</v>
      </c>
      <c r="G37" s="1">
        <v>44404</v>
      </c>
      <c r="H37" s="1">
        <v>44421</v>
      </c>
      <c r="I37" s="1">
        <v>44622</v>
      </c>
    </row>
    <row r="38" spans="1:9" x14ac:dyDescent="0.2">
      <c r="A38" t="s">
        <v>81</v>
      </c>
      <c r="B38" t="s">
        <v>112</v>
      </c>
      <c r="C38" t="s">
        <v>12</v>
      </c>
      <c r="D38" t="s">
        <v>13</v>
      </c>
      <c r="E38" t="s">
        <v>73</v>
      </c>
      <c r="F38" s="1">
        <v>44405</v>
      </c>
      <c r="G38" s="1">
        <v>44405</v>
      </c>
      <c r="H38" s="1">
        <v>44468</v>
      </c>
      <c r="I38" s="1">
        <v>44600</v>
      </c>
    </row>
    <row r="39" spans="1:9" x14ac:dyDescent="0.2">
      <c r="A39" t="s">
        <v>113</v>
      </c>
      <c r="B39" t="s">
        <v>114</v>
      </c>
      <c r="C39" t="s">
        <v>12</v>
      </c>
      <c r="D39" t="s">
        <v>13</v>
      </c>
      <c r="E39" t="s">
        <v>115</v>
      </c>
      <c r="F39" s="1">
        <v>44405</v>
      </c>
      <c r="G39" s="1">
        <v>44405</v>
      </c>
      <c r="H39" s="1">
        <v>44441</v>
      </c>
      <c r="I39" s="1">
        <v>44774</v>
      </c>
    </row>
    <row r="40" spans="1:9" x14ac:dyDescent="0.2">
      <c r="A40" t="s">
        <v>116</v>
      </c>
      <c r="B40" t="s">
        <v>117</v>
      </c>
      <c r="C40" t="s">
        <v>12</v>
      </c>
      <c r="D40" t="s">
        <v>13</v>
      </c>
      <c r="E40" t="s">
        <v>19</v>
      </c>
      <c r="F40" s="1">
        <v>44392</v>
      </c>
      <c r="G40" s="1">
        <v>44405</v>
      </c>
      <c r="H40" s="1">
        <v>44421</v>
      </c>
      <c r="I40" s="1">
        <v>44504</v>
      </c>
    </row>
    <row r="41" spans="1:9" x14ac:dyDescent="0.2">
      <c r="A41" t="s">
        <v>119</v>
      </c>
      <c r="B41" t="s">
        <v>120</v>
      </c>
      <c r="C41" t="s">
        <v>12</v>
      </c>
      <c r="D41" t="s">
        <v>13</v>
      </c>
      <c r="E41" t="s">
        <v>115</v>
      </c>
      <c r="F41" s="1">
        <v>44407</v>
      </c>
      <c r="G41" s="1">
        <v>44407</v>
      </c>
      <c r="H41" s="1">
        <v>44468</v>
      </c>
      <c r="I41" s="1">
        <v>44622</v>
      </c>
    </row>
    <row r="42" spans="1:9" x14ac:dyDescent="0.2">
      <c r="A42" t="s">
        <v>121</v>
      </c>
      <c r="B42" t="s">
        <v>122</v>
      </c>
      <c r="C42" t="s">
        <v>12</v>
      </c>
      <c r="D42" t="s">
        <v>13</v>
      </c>
      <c r="E42" t="s">
        <v>19</v>
      </c>
      <c r="F42" s="1">
        <v>44412</v>
      </c>
      <c r="G42" s="1">
        <v>44412</v>
      </c>
      <c r="H42" s="1">
        <v>44468</v>
      </c>
      <c r="I42" s="1">
        <v>44616</v>
      </c>
    </row>
    <row r="43" spans="1:9" x14ac:dyDescent="0.2">
      <c r="A43" t="s">
        <v>53</v>
      </c>
      <c r="B43" t="s">
        <v>123</v>
      </c>
      <c r="C43" t="s">
        <v>12</v>
      </c>
      <c r="D43" t="s">
        <v>13</v>
      </c>
      <c r="F43" s="1">
        <v>44413</v>
      </c>
      <c r="G43" s="1">
        <v>44413</v>
      </c>
      <c r="H43" s="1">
        <v>44446</v>
      </c>
      <c r="I43" s="1">
        <v>44446</v>
      </c>
    </row>
    <row r="44" spans="1:9" x14ac:dyDescent="0.2">
      <c r="A44" t="s">
        <v>125</v>
      </c>
      <c r="B44" t="s">
        <v>126</v>
      </c>
      <c r="C44" t="s">
        <v>12</v>
      </c>
      <c r="D44" t="s">
        <v>13</v>
      </c>
      <c r="E44" t="s">
        <v>17</v>
      </c>
      <c r="F44" s="1">
        <v>44424</v>
      </c>
      <c r="G44" s="1">
        <v>44424</v>
      </c>
      <c r="H44" s="1">
        <v>44435</v>
      </c>
      <c r="I44" s="1">
        <v>44957</v>
      </c>
    </row>
    <row r="45" spans="1:9" x14ac:dyDescent="0.2">
      <c r="A45" t="s">
        <v>127</v>
      </c>
      <c r="B45" t="s">
        <v>128</v>
      </c>
      <c r="C45" t="s">
        <v>12</v>
      </c>
      <c r="D45" t="s">
        <v>13</v>
      </c>
      <c r="E45" t="s">
        <v>58</v>
      </c>
      <c r="F45" s="1">
        <v>44425</v>
      </c>
      <c r="G45" s="1">
        <v>44425</v>
      </c>
      <c r="H45" s="1">
        <v>44441</v>
      </c>
      <c r="I45" s="1">
        <v>44502</v>
      </c>
    </row>
    <row r="46" spans="1:9" x14ac:dyDescent="0.2">
      <c r="A46" t="s">
        <v>130</v>
      </c>
      <c r="B46" t="s">
        <v>131</v>
      </c>
      <c r="C46" t="s">
        <v>12</v>
      </c>
      <c r="D46" t="s">
        <v>13</v>
      </c>
      <c r="E46" t="s">
        <v>17</v>
      </c>
      <c r="F46" s="1">
        <v>44426</v>
      </c>
      <c r="G46" s="1">
        <v>44426</v>
      </c>
      <c r="H46" s="1">
        <v>44448</v>
      </c>
      <c r="I46" s="1">
        <v>44749</v>
      </c>
    </row>
    <row r="47" spans="1:9" x14ac:dyDescent="0.2">
      <c r="A47" t="s">
        <v>133</v>
      </c>
      <c r="B47" t="s">
        <v>134</v>
      </c>
      <c r="C47" t="s">
        <v>12</v>
      </c>
      <c r="D47" t="s">
        <v>13</v>
      </c>
      <c r="E47" t="s">
        <v>37</v>
      </c>
      <c r="F47" s="1">
        <v>44427</v>
      </c>
      <c r="G47" s="1">
        <v>44427</v>
      </c>
      <c r="H47" s="1">
        <v>44452</v>
      </c>
      <c r="I47" s="1">
        <v>44680</v>
      </c>
    </row>
    <row r="48" spans="1:9" x14ac:dyDescent="0.2">
      <c r="A48" t="s">
        <v>135</v>
      </c>
      <c r="B48" t="s">
        <v>136</v>
      </c>
      <c r="C48" t="s">
        <v>12</v>
      </c>
      <c r="D48" t="s">
        <v>13</v>
      </c>
      <c r="E48" t="s">
        <v>19</v>
      </c>
      <c r="F48" s="1">
        <v>44425</v>
      </c>
      <c r="G48" s="1">
        <v>44432</v>
      </c>
      <c r="H48" s="1">
        <v>44459</v>
      </c>
      <c r="I48" s="1">
        <v>44651</v>
      </c>
    </row>
    <row r="49" spans="1:9" x14ac:dyDescent="0.2">
      <c r="A49" t="s">
        <v>142</v>
      </c>
      <c r="B49" t="s">
        <v>143</v>
      </c>
      <c r="C49" t="s">
        <v>12</v>
      </c>
      <c r="D49" t="s">
        <v>109</v>
      </c>
      <c r="E49" t="s">
        <v>14</v>
      </c>
      <c r="F49" s="1">
        <v>44404</v>
      </c>
      <c r="G49" s="1">
        <v>44438</v>
      </c>
      <c r="H49" s="1">
        <v>44446</v>
      </c>
      <c r="I49" s="1">
        <v>44446</v>
      </c>
    </row>
    <row r="50" spans="1:9" x14ac:dyDescent="0.2">
      <c r="A50" t="s">
        <v>28</v>
      </c>
      <c r="B50" t="s">
        <v>147</v>
      </c>
      <c r="C50" t="s">
        <v>12</v>
      </c>
      <c r="D50" t="s">
        <v>13</v>
      </c>
      <c r="E50" t="s">
        <v>58</v>
      </c>
      <c r="F50" s="1">
        <v>44439</v>
      </c>
      <c r="G50" s="1">
        <v>44440</v>
      </c>
      <c r="H50" s="1">
        <v>44448</v>
      </c>
      <c r="I50" s="1">
        <v>44469</v>
      </c>
    </row>
    <row r="51" spans="1:9" x14ac:dyDescent="0.2">
      <c r="A51" t="s">
        <v>148</v>
      </c>
      <c r="B51" t="s">
        <v>149</v>
      </c>
      <c r="C51" t="s">
        <v>12</v>
      </c>
      <c r="D51" t="s">
        <v>13</v>
      </c>
      <c r="E51" t="s">
        <v>14</v>
      </c>
      <c r="F51" s="1">
        <v>44439</v>
      </c>
      <c r="G51" s="1">
        <v>44441</v>
      </c>
      <c r="H51" s="1">
        <v>44452</v>
      </c>
      <c r="I51" s="1">
        <v>44679</v>
      </c>
    </row>
    <row r="52" spans="1:9" x14ac:dyDescent="0.2">
      <c r="A52" t="s">
        <v>150</v>
      </c>
      <c r="B52" t="s">
        <v>151</v>
      </c>
      <c r="C52" t="s">
        <v>12</v>
      </c>
      <c r="D52" t="s">
        <v>13</v>
      </c>
      <c r="F52" s="1">
        <v>44438</v>
      </c>
      <c r="G52" s="1">
        <v>44441</v>
      </c>
      <c r="H52" s="1">
        <v>44484</v>
      </c>
      <c r="I52" s="1">
        <v>44484</v>
      </c>
    </row>
    <row r="53" spans="1:9" x14ac:dyDescent="0.2">
      <c r="A53" t="s">
        <v>154</v>
      </c>
      <c r="B53" t="s">
        <v>155</v>
      </c>
      <c r="C53" t="s">
        <v>12</v>
      </c>
      <c r="D53" t="s">
        <v>13</v>
      </c>
      <c r="E53" t="s">
        <v>17</v>
      </c>
      <c r="F53" s="1">
        <v>44448</v>
      </c>
      <c r="G53" s="1">
        <v>44448</v>
      </c>
      <c r="H53" s="1">
        <v>44482</v>
      </c>
      <c r="I53" s="1">
        <v>44616</v>
      </c>
    </row>
    <row r="54" spans="1:9" x14ac:dyDescent="0.2">
      <c r="A54" t="s">
        <v>153</v>
      </c>
      <c r="B54" t="s">
        <v>156</v>
      </c>
      <c r="C54" t="s">
        <v>12</v>
      </c>
      <c r="D54" t="s">
        <v>13</v>
      </c>
      <c r="E54" t="s">
        <v>19</v>
      </c>
      <c r="F54" s="1">
        <v>44453</v>
      </c>
      <c r="G54" s="1">
        <v>44453</v>
      </c>
      <c r="H54" s="1">
        <v>44470</v>
      </c>
      <c r="I54" s="1">
        <v>44776</v>
      </c>
    </row>
    <row r="55" spans="1:9" x14ac:dyDescent="0.2">
      <c r="A55" t="s">
        <v>157</v>
      </c>
      <c r="B55" t="s">
        <v>158</v>
      </c>
      <c r="C55" t="s">
        <v>12</v>
      </c>
      <c r="D55" t="s">
        <v>13</v>
      </c>
      <c r="E55" t="s">
        <v>17</v>
      </c>
      <c r="F55" s="1">
        <v>44452</v>
      </c>
      <c r="G55" s="1">
        <v>44453</v>
      </c>
      <c r="H55" s="1">
        <v>44466</v>
      </c>
      <c r="I55" s="1">
        <v>44775</v>
      </c>
    </row>
    <row r="56" spans="1:9" x14ac:dyDescent="0.2">
      <c r="A56" t="s">
        <v>24</v>
      </c>
      <c r="B56" t="s">
        <v>160</v>
      </c>
      <c r="C56" t="s">
        <v>12</v>
      </c>
      <c r="D56" t="s">
        <v>13</v>
      </c>
      <c r="E56" t="s">
        <v>37</v>
      </c>
      <c r="F56" s="1">
        <v>44454</v>
      </c>
      <c r="G56" s="1">
        <v>44454</v>
      </c>
      <c r="H56" s="1">
        <v>44470</v>
      </c>
      <c r="I56" s="1">
        <v>44622</v>
      </c>
    </row>
    <row r="57" spans="1:9" x14ac:dyDescent="0.2">
      <c r="A57" t="s">
        <v>161</v>
      </c>
      <c r="B57" t="s">
        <v>162</v>
      </c>
      <c r="C57" t="s">
        <v>12</v>
      </c>
      <c r="D57" t="s">
        <v>13</v>
      </c>
      <c r="E57" t="s">
        <v>25</v>
      </c>
      <c r="F57" s="1">
        <v>44455</v>
      </c>
      <c r="G57" s="1">
        <v>44455</v>
      </c>
      <c r="H57" s="1">
        <v>44516</v>
      </c>
      <c r="I57" s="1">
        <v>44697</v>
      </c>
    </row>
    <row r="58" spans="1:9" x14ac:dyDescent="0.2">
      <c r="A58" t="s">
        <v>144</v>
      </c>
      <c r="B58" t="s">
        <v>164</v>
      </c>
      <c r="C58" t="s">
        <v>12</v>
      </c>
      <c r="D58" t="s">
        <v>13</v>
      </c>
      <c r="E58" t="s">
        <v>19</v>
      </c>
      <c r="F58" s="1">
        <v>44456</v>
      </c>
      <c r="G58" s="1">
        <v>44456</v>
      </c>
      <c r="H58" s="1">
        <v>44468</v>
      </c>
      <c r="I58" s="1">
        <v>44715</v>
      </c>
    </row>
    <row r="59" spans="1:9" x14ac:dyDescent="0.2">
      <c r="A59" t="s">
        <v>165</v>
      </c>
      <c r="B59" t="s">
        <v>166</v>
      </c>
      <c r="C59" t="s">
        <v>12</v>
      </c>
      <c r="D59" t="s">
        <v>13</v>
      </c>
      <c r="E59" t="s">
        <v>37</v>
      </c>
      <c r="F59" s="1">
        <v>44459</v>
      </c>
      <c r="G59" s="1">
        <v>44459</v>
      </c>
      <c r="H59" s="1">
        <v>44467</v>
      </c>
      <c r="I59" s="1">
        <v>44622</v>
      </c>
    </row>
    <row r="60" spans="1:9" x14ac:dyDescent="0.2">
      <c r="A60" t="s">
        <v>167</v>
      </c>
      <c r="B60" t="s">
        <v>168</v>
      </c>
      <c r="C60" t="s">
        <v>12</v>
      </c>
      <c r="D60" t="s">
        <v>13</v>
      </c>
      <c r="E60" t="s">
        <v>29</v>
      </c>
      <c r="F60" s="1">
        <v>44424</v>
      </c>
      <c r="G60" s="1">
        <v>44459</v>
      </c>
      <c r="H60" s="1">
        <v>44476</v>
      </c>
      <c r="I60" s="1">
        <v>44546</v>
      </c>
    </row>
    <row r="61" spans="1:9" x14ac:dyDescent="0.2">
      <c r="A61" t="s">
        <v>36</v>
      </c>
      <c r="B61" t="s">
        <v>169</v>
      </c>
      <c r="C61" t="s">
        <v>12</v>
      </c>
      <c r="D61" t="s">
        <v>13</v>
      </c>
      <c r="E61" t="s">
        <v>19</v>
      </c>
      <c r="F61" s="1">
        <v>44460</v>
      </c>
      <c r="G61" s="1">
        <v>44460</v>
      </c>
      <c r="H61" s="1">
        <v>44467</v>
      </c>
      <c r="I61" s="1">
        <v>44614</v>
      </c>
    </row>
    <row r="62" spans="1:9" x14ac:dyDescent="0.2">
      <c r="A62" t="s">
        <v>170</v>
      </c>
      <c r="B62" t="s">
        <v>171</v>
      </c>
      <c r="C62" t="s">
        <v>12</v>
      </c>
      <c r="D62" t="s">
        <v>13</v>
      </c>
      <c r="E62" t="s">
        <v>19</v>
      </c>
      <c r="F62" s="1">
        <v>44460</v>
      </c>
      <c r="G62" s="1">
        <v>44460</v>
      </c>
      <c r="H62" s="1">
        <v>44504</v>
      </c>
      <c r="I62" s="1">
        <v>44679</v>
      </c>
    </row>
    <row r="63" spans="1:9" x14ac:dyDescent="0.2">
      <c r="A63" t="s">
        <v>172</v>
      </c>
      <c r="B63" t="s">
        <v>173</v>
      </c>
      <c r="C63" t="s">
        <v>12</v>
      </c>
      <c r="D63" t="s">
        <v>13</v>
      </c>
      <c r="E63" t="s">
        <v>115</v>
      </c>
      <c r="F63" s="1">
        <v>44459</v>
      </c>
      <c r="G63" s="1">
        <v>44460</v>
      </c>
      <c r="H63" s="1">
        <v>44467</v>
      </c>
      <c r="I63" s="1">
        <v>44622</v>
      </c>
    </row>
    <row r="64" spans="1:9" x14ac:dyDescent="0.2">
      <c r="A64" t="s">
        <v>174</v>
      </c>
      <c r="B64" t="s">
        <v>175</v>
      </c>
      <c r="C64" t="s">
        <v>12</v>
      </c>
      <c r="D64" t="s">
        <v>13</v>
      </c>
      <c r="E64" t="s">
        <v>19</v>
      </c>
      <c r="F64" s="1">
        <v>44461</v>
      </c>
      <c r="G64" s="1">
        <v>44461</v>
      </c>
      <c r="H64" s="1">
        <v>44473</v>
      </c>
      <c r="I64" s="1">
        <v>44712</v>
      </c>
    </row>
    <row r="65" spans="1:9" x14ac:dyDescent="0.2">
      <c r="A65" t="s">
        <v>2</v>
      </c>
      <c r="B65" t="s">
        <v>176</v>
      </c>
      <c r="C65" t="s">
        <v>12</v>
      </c>
      <c r="D65" t="s">
        <v>13</v>
      </c>
      <c r="E65" t="s">
        <v>19</v>
      </c>
      <c r="F65" s="1">
        <v>44461</v>
      </c>
      <c r="G65" s="1">
        <v>44462</v>
      </c>
      <c r="H65" s="1">
        <v>44482</v>
      </c>
      <c r="I65" s="1">
        <v>44497</v>
      </c>
    </row>
    <row r="66" spans="1:9" x14ac:dyDescent="0.2">
      <c r="A66" t="s">
        <v>177</v>
      </c>
      <c r="B66" t="s">
        <v>178</v>
      </c>
      <c r="C66" t="s">
        <v>12</v>
      </c>
      <c r="D66" t="s">
        <v>109</v>
      </c>
      <c r="E66" t="s">
        <v>17</v>
      </c>
      <c r="F66" s="1">
        <v>44461</v>
      </c>
      <c r="G66" s="1">
        <v>44462</v>
      </c>
      <c r="H66" s="1">
        <v>44490</v>
      </c>
      <c r="I66" s="1">
        <v>44774</v>
      </c>
    </row>
    <row r="67" spans="1:9" x14ac:dyDescent="0.2">
      <c r="A67" t="s">
        <v>180</v>
      </c>
      <c r="B67" t="s">
        <v>181</v>
      </c>
      <c r="C67" t="s">
        <v>12</v>
      </c>
      <c r="D67" t="s">
        <v>109</v>
      </c>
      <c r="E67" t="s">
        <v>73</v>
      </c>
      <c r="F67" s="1">
        <v>44460</v>
      </c>
      <c r="G67" s="1">
        <v>44462</v>
      </c>
      <c r="H67" s="1">
        <v>44467</v>
      </c>
      <c r="I67" s="1">
        <v>44587</v>
      </c>
    </row>
    <row r="68" spans="1:9" x14ac:dyDescent="0.2">
      <c r="A68" t="s">
        <v>182</v>
      </c>
      <c r="B68" t="s">
        <v>183</v>
      </c>
      <c r="C68" t="s">
        <v>12</v>
      </c>
      <c r="D68" t="s">
        <v>109</v>
      </c>
      <c r="E68" t="s">
        <v>29</v>
      </c>
      <c r="F68" s="1">
        <v>44460</v>
      </c>
      <c r="G68" s="1">
        <v>44462</v>
      </c>
      <c r="H68" s="1">
        <v>44467</v>
      </c>
      <c r="I68" s="1">
        <v>44624</v>
      </c>
    </row>
    <row r="69" spans="1:9" x14ac:dyDescent="0.2">
      <c r="A69" t="s">
        <v>56</v>
      </c>
      <c r="B69" t="s">
        <v>184</v>
      </c>
      <c r="C69" t="s">
        <v>12</v>
      </c>
      <c r="D69" t="s">
        <v>109</v>
      </c>
      <c r="E69" t="s">
        <v>29</v>
      </c>
      <c r="F69" s="1">
        <v>44456</v>
      </c>
      <c r="G69" s="1">
        <v>44462</v>
      </c>
      <c r="H69" s="1">
        <v>44490</v>
      </c>
      <c r="I69" s="1">
        <v>44574</v>
      </c>
    </row>
    <row r="70" spans="1:9" x14ac:dyDescent="0.2">
      <c r="A70" t="s">
        <v>106</v>
      </c>
      <c r="B70" t="s">
        <v>185</v>
      </c>
      <c r="C70" t="s">
        <v>12</v>
      </c>
      <c r="D70" t="s">
        <v>109</v>
      </c>
      <c r="E70" t="s">
        <v>37</v>
      </c>
      <c r="F70" s="1">
        <v>44456</v>
      </c>
      <c r="G70" s="1">
        <v>44462</v>
      </c>
      <c r="H70" s="1">
        <v>44466</v>
      </c>
      <c r="I70" s="1">
        <v>44712</v>
      </c>
    </row>
    <row r="71" spans="1:9" x14ac:dyDescent="0.2">
      <c r="A71" t="s">
        <v>186</v>
      </c>
      <c r="B71" t="s">
        <v>187</v>
      </c>
      <c r="C71" t="s">
        <v>12</v>
      </c>
      <c r="D71" t="s">
        <v>109</v>
      </c>
      <c r="E71" t="s">
        <v>29</v>
      </c>
      <c r="F71" s="1">
        <v>44455</v>
      </c>
      <c r="G71" s="1">
        <v>44462</v>
      </c>
      <c r="H71" s="1">
        <v>44468</v>
      </c>
      <c r="I71" s="1">
        <v>44776</v>
      </c>
    </row>
    <row r="72" spans="1:9" x14ac:dyDescent="0.2">
      <c r="A72" t="s">
        <v>149</v>
      </c>
      <c r="B72" t="s">
        <v>188</v>
      </c>
      <c r="C72" t="s">
        <v>12</v>
      </c>
      <c r="D72" t="s">
        <v>109</v>
      </c>
      <c r="E72" t="s">
        <v>29</v>
      </c>
      <c r="F72" s="1">
        <v>44447</v>
      </c>
      <c r="G72" s="1">
        <v>44462</v>
      </c>
      <c r="H72" s="1">
        <v>44490</v>
      </c>
      <c r="I72" s="1">
        <v>44721</v>
      </c>
    </row>
    <row r="73" spans="1:9" x14ac:dyDescent="0.2">
      <c r="A73" t="s">
        <v>189</v>
      </c>
      <c r="B73" t="s">
        <v>190</v>
      </c>
      <c r="C73" t="s">
        <v>12</v>
      </c>
      <c r="D73" t="s">
        <v>13</v>
      </c>
      <c r="E73" t="s">
        <v>115</v>
      </c>
      <c r="F73" s="1">
        <v>44466</v>
      </c>
      <c r="G73" s="1">
        <v>44466</v>
      </c>
      <c r="H73" s="1">
        <v>44490</v>
      </c>
      <c r="I73" s="1">
        <v>44525</v>
      </c>
    </row>
    <row r="74" spans="1:9" x14ac:dyDescent="0.2">
      <c r="A74" t="s">
        <v>191</v>
      </c>
      <c r="B74" t="s">
        <v>192</v>
      </c>
      <c r="C74" t="s">
        <v>12</v>
      </c>
      <c r="D74" t="s">
        <v>13</v>
      </c>
      <c r="E74" t="s">
        <v>19</v>
      </c>
      <c r="F74" s="1">
        <v>44466</v>
      </c>
      <c r="G74" s="1">
        <v>44466</v>
      </c>
      <c r="H74" s="1">
        <v>44496</v>
      </c>
      <c r="I74" s="1">
        <v>44628</v>
      </c>
    </row>
    <row r="75" spans="1:9" x14ac:dyDescent="0.2">
      <c r="A75" t="s">
        <v>195</v>
      </c>
      <c r="B75" t="s">
        <v>196</v>
      </c>
      <c r="C75" t="s">
        <v>12</v>
      </c>
      <c r="D75" t="s">
        <v>13</v>
      </c>
      <c r="E75" t="s">
        <v>19</v>
      </c>
      <c r="F75" s="1">
        <v>44469</v>
      </c>
      <c r="G75" s="1">
        <v>44469</v>
      </c>
      <c r="H75" s="1">
        <v>44494</v>
      </c>
      <c r="I75" s="1">
        <v>44676</v>
      </c>
    </row>
    <row r="76" spans="1:9" x14ac:dyDescent="0.2">
      <c r="A76" t="s">
        <v>85</v>
      </c>
      <c r="B76" t="s">
        <v>198</v>
      </c>
      <c r="C76" t="s">
        <v>12</v>
      </c>
      <c r="D76" t="s">
        <v>13</v>
      </c>
      <c r="F76" s="1">
        <v>44473</v>
      </c>
      <c r="G76" s="1">
        <v>44473</v>
      </c>
      <c r="H76" s="1">
        <v>44473</v>
      </c>
      <c r="I76" s="1">
        <v>44473</v>
      </c>
    </row>
    <row r="77" spans="1:9" x14ac:dyDescent="0.2">
      <c r="A77" t="s">
        <v>199</v>
      </c>
      <c r="B77" t="s">
        <v>200</v>
      </c>
      <c r="C77" t="s">
        <v>12</v>
      </c>
      <c r="D77" t="s">
        <v>13</v>
      </c>
      <c r="E77" t="s">
        <v>29</v>
      </c>
      <c r="F77" s="1">
        <v>44476</v>
      </c>
      <c r="G77" s="1">
        <v>44476</v>
      </c>
      <c r="H77" s="1">
        <v>44516</v>
      </c>
      <c r="I77" s="1">
        <v>44774</v>
      </c>
    </row>
    <row r="78" spans="1:9" x14ac:dyDescent="0.2">
      <c r="A78" t="s">
        <v>70</v>
      </c>
      <c r="B78" t="s">
        <v>201</v>
      </c>
      <c r="C78" t="s">
        <v>12</v>
      </c>
      <c r="D78" t="s">
        <v>13</v>
      </c>
      <c r="E78" t="s">
        <v>19</v>
      </c>
      <c r="F78" s="1">
        <v>44473</v>
      </c>
      <c r="G78" s="1">
        <v>44476</v>
      </c>
      <c r="H78" s="1">
        <v>44494</v>
      </c>
      <c r="I78" s="1">
        <v>44715</v>
      </c>
    </row>
    <row r="79" spans="1:9" x14ac:dyDescent="0.2">
      <c r="A79" t="s">
        <v>202</v>
      </c>
      <c r="B79" t="s">
        <v>203</v>
      </c>
      <c r="C79" t="s">
        <v>12</v>
      </c>
      <c r="D79" t="s">
        <v>109</v>
      </c>
      <c r="E79" t="s">
        <v>19</v>
      </c>
      <c r="F79" s="1">
        <v>44463</v>
      </c>
      <c r="G79" s="1">
        <v>44480</v>
      </c>
      <c r="H79" s="1">
        <v>44494</v>
      </c>
      <c r="I79" s="1">
        <v>44622</v>
      </c>
    </row>
    <row r="80" spans="1:9" x14ac:dyDescent="0.2">
      <c r="A80" t="s">
        <v>205</v>
      </c>
      <c r="B80" t="s">
        <v>206</v>
      </c>
      <c r="C80" t="s">
        <v>12</v>
      </c>
      <c r="D80" t="s">
        <v>109</v>
      </c>
      <c r="E80" t="s">
        <v>19</v>
      </c>
      <c r="F80" s="1">
        <v>44483</v>
      </c>
      <c r="G80" s="1">
        <v>44484</v>
      </c>
      <c r="H80" s="1">
        <v>44498</v>
      </c>
      <c r="I80" s="1">
        <v>44774</v>
      </c>
    </row>
    <row r="81" spans="1:9" x14ac:dyDescent="0.2">
      <c r="A81" t="s">
        <v>207</v>
      </c>
      <c r="B81" t="s">
        <v>208</v>
      </c>
      <c r="C81" t="s">
        <v>12</v>
      </c>
      <c r="D81" t="s">
        <v>109</v>
      </c>
      <c r="E81" t="s">
        <v>37</v>
      </c>
      <c r="F81" s="1">
        <v>44481</v>
      </c>
      <c r="G81" s="1">
        <v>44484</v>
      </c>
      <c r="H81" s="1">
        <v>44504</v>
      </c>
      <c r="I81" s="1">
        <v>44622</v>
      </c>
    </row>
    <row r="82" spans="1:9" x14ac:dyDescent="0.2">
      <c r="A82" t="s">
        <v>209</v>
      </c>
      <c r="B82" t="s">
        <v>210</v>
      </c>
      <c r="C82" t="s">
        <v>12</v>
      </c>
      <c r="D82" t="s">
        <v>13</v>
      </c>
      <c r="E82" t="s">
        <v>19</v>
      </c>
      <c r="F82" s="1">
        <v>44481</v>
      </c>
      <c r="G82" s="1">
        <v>44484</v>
      </c>
      <c r="H82" s="1">
        <v>44498</v>
      </c>
      <c r="I82" s="1">
        <v>44622</v>
      </c>
    </row>
    <row r="83" spans="1:9" x14ac:dyDescent="0.2">
      <c r="A83" t="s">
        <v>211</v>
      </c>
      <c r="B83" t="s">
        <v>212</v>
      </c>
      <c r="C83" t="s">
        <v>12</v>
      </c>
      <c r="D83" t="s">
        <v>13</v>
      </c>
      <c r="E83" t="s">
        <v>17</v>
      </c>
      <c r="F83" s="1">
        <v>44480</v>
      </c>
      <c r="G83" s="1">
        <v>44484</v>
      </c>
      <c r="H83" s="1">
        <v>44497</v>
      </c>
      <c r="I83" s="1">
        <v>45033</v>
      </c>
    </row>
    <row r="84" spans="1:9" x14ac:dyDescent="0.2">
      <c r="A84" t="s">
        <v>214</v>
      </c>
      <c r="B84" t="s">
        <v>215</v>
      </c>
      <c r="C84" t="s">
        <v>12</v>
      </c>
      <c r="D84" t="s">
        <v>13</v>
      </c>
      <c r="E84" t="s">
        <v>19</v>
      </c>
      <c r="F84" s="1">
        <v>44480</v>
      </c>
      <c r="G84" s="1">
        <v>44484</v>
      </c>
      <c r="H84" s="1">
        <v>44509</v>
      </c>
      <c r="I84" s="1">
        <v>44622</v>
      </c>
    </row>
    <row r="85" spans="1:9" x14ac:dyDescent="0.2">
      <c r="A85" t="s">
        <v>216</v>
      </c>
      <c r="B85" t="s">
        <v>217</v>
      </c>
      <c r="C85" t="s">
        <v>12</v>
      </c>
      <c r="D85" t="s">
        <v>109</v>
      </c>
      <c r="E85" t="s">
        <v>37</v>
      </c>
      <c r="F85" s="1">
        <v>44477</v>
      </c>
      <c r="G85" s="1">
        <v>44484</v>
      </c>
      <c r="H85" s="1">
        <v>44498</v>
      </c>
      <c r="I85" s="1">
        <v>44774</v>
      </c>
    </row>
    <row r="86" spans="1:9" x14ac:dyDescent="0.2">
      <c r="A86" t="s">
        <v>218</v>
      </c>
      <c r="B86" t="s">
        <v>219</v>
      </c>
      <c r="C86" t="s">
        <v>12</v>
      </c>
      <c r="D86" t="s">
        <v>13</v>
      </c>
      <c r="E86" t="s">
        <v>37</v>
      </c>
      <c r="F86" s="1">
        <v>44487</v>
      </c>
      <c r="G86" s="1">
        <v>44487</v>
      </c>
      <c r="H86" s="1">
        <v>44497</v>
      </c>
      <c r="I86" s="1">
        <v>44901</v>
      </c>
    </row>
    <row r="87" spans="1:9" x14ac:dyDescent="0.2">
      <c r="A87" t="s">
        <v>141</v>
      </c>
      <c r="B87" t="s">
        <v>220</v>
      </c>
      <c r="C87" t="s">
        <v>12</v>
      </c>
      <c r="D87" t="s">
        <v>13</v>
      </c>
      <c r="E87" t="s">
        <v>25</v>
      </c>
      <c r="F87" s="1">
        <v>44489</v>
      </c>
      <c r="G87" s="1">
        <v>44489</v>
      </c>
      <c r="H87" s="1">
        <v>44505</v>
      </c>
      <c r="I87" s="1">
        <v>44622</v>
      </c>
    </row>
    <row r="88" spans="1:9" x14ac:dyDescent="0.2">
      <c r="A88" t="s">
        <v>182</v>
      </c>
      <c r="B88" t="s">
        <v>221</v>
      </c>
      <c r="C88" t="s">
        <v>12</v>
      </c>
      <c r="D88" t="s">
        <v>13</v>
      </c>
      <c r="E88" t="s">
        <v>37</v>
      </c>
      <c r="F88" s="1">
        <v>44488</v>
      </c>
      <c r="G88" s="1">
        <v>44489</v>
      </c>
      <c r="H88" s="1">
        <v>44524</v>
      </c>
      <c r="I88" s="1">
        <v>44702</v>
      </c>
    </row>
    <row r="89" spans="1:9" x14ac:dyDescent="0.2">
      <c r="A89" t="s">
        <v>84</v>
      </c>
      <c r="B89" t="s">
        <v>222</v>
      </c>
      <c r="C89" t="s">
        <v>12</v>
      </c>
      <c r="D89" t="s">
        <v>109</v>
      </c>
      <c r="E89" t="s">
        <v>25</v>
      </c>
      <c r="F89" s="1">
        <v>44490</v>
      </c>
      <c r="G89" s="1">
        <v>44490</v>
      </c>
      <c r="H89" s="1">
        <v>44504</v>
      </c>
      <c r="I89" s="1">
        <v>44774</v>
      </c>
    </row>
    <row r="90" spans="1:9" x14ac:dyDescent="0.2">
      <c r="A90" t="s">
        <v>223</v>
      </c>
      <c r="B90" t="s">
        <v>224</v>
      </c>
      <c r="C90" t="s">
        <v>12</v>
      </c>
      <c r="D90" t="s">
        <v>13</v>
      </c>
      <c r="E90" t="s">
        <v>19</v>
      </c>
      <c r="F90" s="1">
        <v>44491</v>
      </c>
      <c r="G90" s="1">
        <v>44491</v>
      </c>
      <c r="H90" s="1">
        <v>44516</v>
      </c>
      <c r="I90" s="1">
        <v>44715</v>
      </c>
    </row>
    <row r="91" spans="1:9" x14ac:dyDescent="0.2">
      <c r="A91" t="s">
        <v>225</v>
      </c>
      <c r="B91" t="s">
        <v>226</v>
      </c>
      <c r="C91" t="s">
        <v>12</v>
      </c>
      <c r="D91" t="s">
        <v>13</v>
      </c>
      <c r="E91" t="s">
        <v>115</v>
      </c>
      <c r="F91" s="1">
        <v>44491</v>
      </c>
      <c r="G91" s="1">
        <v>44491</v>
      </c>
      <c r="H91" s="1">
        <v>44517</v>
      </c>
      <c r="I91" s="1">
        <v>44622</v>
      </c>
    </row>
    <row r="92" spans="1:9" x14ac:dyDescent="0.2">
      <c r="A92" t="s">
        <v>227</v>
      </c>
      <c r="B92" t="s">
        <v>228</v>
      </c>
      <c r="C92" t="s">
        <v>12</v>
      </c>
      <c r="D92" t="s">
        <v>109</v>
      </c>
      <c r="F92" s="1">
        <v>44488</v>
      </c>
      <c r="G92" s="1">
        <v>44496</v>
      </c>
      <c r="H92" s="1">
        <v>44508</v>
      </c>
      <c r="I92" s="1">
        <v>44502</v>
      </c>
    </row>
    <row r="93" spans="1:9" x14ac:dyDescent="0.2">
      <c r="A93" t="s">
        <v>229</v>
      </c>
      <c r="B93" t="s">
        <v>230</v>
      </c>
      <c r="C93" t="s">
        <v>12</v>
      </c>
      <c r="D93" t="s">
        <v>13</v>
      </c>
      <c r="E93" t="s">
        <v>19</v>
      </c>
      <c r="F93" s="1">
        <v>44497</v>
      </c>
      <c r="G93" s="1">
        <v>44497</v>
      </c>
      <c r="H93" s="1">
        <v>44504</v>
      </c>
      <c r="I93" s="1">
        <v>44539</v>
      </c>
    </row>
    <row r="94" spans="1:9" x14ac:dyDescent="0.2">
      <c r="A94" t="s">
        <v>231</v>
      </c>
      <c r="B94" t="s">
        <v>103</v>
      </c>
      <c r="C94" t="s">
        <v>12</v>
      </c>
      <c r="D94" t="s">
        <v>13</v>
      </c>
      <c r="E94" t="s">
        <v>37</v>
      </c>
      <c r="F94" s="1">
        <v>44496</v>
      </c>
      <c r="G94" s="1">
        <v>44497</v>
      </c>
      <c r="H94" s="1">
        <v>44515</v>
      </c>
      <c r="I94" s="1">
        <v>44715</v>
      </c>
    </row>
    <row r="95" spans="1:9" x14ac:dyDescent="0.2">
      <c r="A95" t="s">
        <v>232</v>
      </c>
      <c r="B95" t="s">
        <v>233</v>
      </c>
      <c r="C95" t="s">
        <v>12</v>
      </c>
      <c r="D95" t="s">
        <v>13</v>
      </c>
      <c r="E95" t="s">
        <v>37</v>
      </c>
      <c r="F95" s="1">
        <v>44498</v>
      </c>
      <c r="G95" s="1">
        <v>44498</v>
      </c>
      <c r="H95" s="1">
        <v>44516</v>
      </c>
      <c r="I95" s="1">
        <v>44676</v>
      </c>
    </row>
    <row r="96" spans="1:9" x14ac:dyDescent="0.2">
      <c r="A96" t="s">
        <v>234</v>
      </c>
      <c r="B96" t="s">
        <v>235</v>
      </c>
      <c r="C96" t="s">
        <v>12</v>
      </c>
      <c r="D96" t="s">
        <v>109</v>
      </c>
      <c r="E96" t="s">
        <v>58</v>
      </c>
      <c r="F96" s="1">
        <v>44496</v>
      </c>
      <c r="G96" s="1">
        <v>44498</v>
      </c>
      <c r="H96" s="1">
        <v>44515</v>
      </c>
      <c r="I96" s="1">
        <v>44532</v>
      </c>
    </row>
    <row r="97" spans="1:9" x14ac:dyDescent="0.2">
      <c r="A97" t="s">
        <v>236</v>
      </c>
      <c r="B97" t="s">
        <v>237</v>
      </c>
      <c r="C97" t="s">
        <v>12</v>
      </c>
      <c r="D97" t="s">
        <v>109</v>
      </c>
      <c r="E97" t="s">
        <v>17</v>
      </c>
      <c r="F97" s="1">
        <v>44490</v>
      </c>
      <c r="G97" s="1">
        <v>44498</v>
      </c>
      <c r="H97" s="1">
        <v>44515</v>
      </c>
      <c r="I97" s="1">
        <v>44776</v>
      </c>
    </row>
    <row r="98" spans="1:9" x14ac:dyDescent="0.2">
      <c r="A98" t="s">
        <v>152</v>
      </c>
      <c r="B98" t="s">
        <v>240</v>
      </c>
      <c r="C98" t="s">
        <v>12</v>
      </c>
      <c r="D98" t="s">
        <v>13</v>
      </c>
      <c r="E98" t="s">
        <v>37</v>
      </c>
      <c r="F98" s="1">
        <v>44509</v>
      </c>
      <c r="G98" s="1">
        <v>44510</v>
      </c>
      <c r="H98" s="1">
        <v>44525</v>
      </c>
      <c r="I98" s="1">
        <v>44774</v>
      </c>
    </row>
    <row r="99" spans="1:9" x14ac:dyDescent="0.2">
      <c r="A99" t="s">
        <v>241</v>
      </c>
      <c r="B99" t="s">
        <v>242</v>
      </c>
      <c r="C99" t="s">
        <v>12</v>
      </c>
      <c r="D99" t="s">
        <v>109</v>
      </c>
      <c r="E99" t="s">
        <v>111</v>
      </c>
      <c r="F99" s="1">
        <v>44509</v>
      </c>
      <c r="G99" s="1">
        <v>44510</v>
      </c>
      <c r="H99" s="1">
        <v>44538</v>
      </c>
      <c r="I99" s="1">
        <v>44666</v>
      </c>
    </row>
    <row r="100" spans="1:9" x14ac:dyDescent="0.2">
      <c r="A100" t="s">
        <v>243</v>
      </c>
      <c r="B100" t="s">
        <v>244</v>
      </c>
      <c r="C100" t="s">
        <v>12</v>
      </c>
      <c r="D100" t="s">
        <v>109</v>
      </c>
      <c r="E100" t="s">
        <v>17</v>
      </c>
      <c r="F100" s="1">
        <v>44505</v>
      </c>
      <c r="G100" s="1">
        <v>44510</v>
      </c>
      <c r="H100" s="1">
        <v>44543</v>
      </c>
      <c r="I100" s="1">
        <v>44550</v>
      </c>
    </row>
    <row r="101" spans="1:9" x14ac:dyDescent="0.2">
      <c r="A101" t="s">
        <v>245</v>
      </c>
      <c r="B101" t="s">
        <v>246</v>
      </c>
      <c r="C101" t="s">
        <v>12</v>
      </c>
      <c r="D101" t="s">
        <v>109</v>
      </c>
      <c r="E101" t="s">
        <v>58</v>
      </c>
      <c r="F101" s="1">
        <v>44509</v>
      </c>
      <c r="G101" s="1">
        <v>44517</v>
      </c>
      <c r="H101" s="1">
        <v>44538</v>
      </c>
      <c r="I101" s="1">
        <v>44545</v>
      </c>
    </row>
    <row r="102" spans="1:9" x14ac:dyDescent="0.2">
      <c r="A102" t="s">
        <v>247</v>
      </c>
      <c r="B102" t="s">
        <v>248</v>
      </c>
      <c r="C102" t="s">
        <v>12</v>
      </c>
      <c r="D102" t="s">
        <v>13</v>
      </c>
      <c r="E102" t="s">
        <v>19</v>
      </c>
      <c r="F102" s="1">
        <v>44515</v>
      </c>
      <c r="G102" s="1">
        <v>44518</v>
      </c>
      <c r="H102" s="1">
        <v>44531</v>
      </c>
      <c r="I102" s="1">
        <v>44774</v>
      </c>
    </row>
    <row r="103" spans="1:9" x14ac:dyDescent="0.2">
      <c r="A103" t="s">
        <v>238</v>
      </c>
      <c r="B103" t="s">
        <v>249</v>
      </c>
      <c r="C103" t="s">
        <v>12</v>
      </c>
      <c r="D103" t="s">
        <v>13</v>
      </c>
      <c r="E103" t="s">
        <v>29</v>
      </c>
      <c r="F103" s="1">
        <v>44518</v>
      </c>
      <c r="G103" s="1">
        <v>44519</v>
      </c>
      <c r="H103" s="1">
        <v>44538</v>
      </c>
      <c r="I103" s="1">
        <v>44677</v>
      </c>
    </row>
    <row r="104" spans="1:9" x14ac:dyDescent="0.2">
      <c r="A104" t="s">
        <v>250</v>
      </c>
      <c r="B104" t="s">
        <v>251</v>
      </c>
      <c r="C104" t="s">
        <v>12</v>
      </c>
      <c r="D104" t="s">
        <v>13</v>
      </c>
      <c r="F104" s="1">
        <v>44518</v>
      </c>
      <c r="G104" s="1">
        <v>44519</v>
      </c>
      <c r="H104" s="1">
        <v>44531</v>
      </c>
      <c r="I104" s="1">
        <v>44539</v>
      </c>
    </row>
    <row r="105" spans="1:9" x14ac:dyDescent="0.2">
      <c r="A105" t="s">
        <v>252</v>
      </c>
      <c r="B105" t="s">
        <v>253</v>
      </c>
      <c r="C105" t="s">
        <v>12</v>
      </c>
      <c r="D105" t="s">
        <v>13</v>
      </c>
      <c r="E105" t="s">
        <v>58</v>
      </c>
      <c r="F105" s="1">
        <v>44523</v>
      </c>
      <c r="G105" s="1">
        <v>44523</v>
      </c>
      <c r="H105" s="1">
        <v>44540</v>
      </c>
      <c r="I105" s="1">
        <v>44609</v>
      </c>
    </row>
    <row r="106" spans="1:9" x14ac:dyDescent="0.2">
      <c r="A106" t="s">
        <v>2</v>
      </c>
      <c r="B106" t="s">
        <v>256</v>
      </c>
      <c r="C106" t="s">
        <v>12</v>
      </c>
      <c r="D106" t="s">
        <v>13</v>
      </c>
      <c r="E106" t="s">
        <v>19</v>
      </c>
      <c r="F106" s="1">
        <v>44523</v>
      </c>
      <c r="G106" s="1">
        <v>44524</v>
      </c>
      <c r="H106" s="1">
        <v>44571</v>
      </c>
      <c r="I106" s="1">
        <v>44659</v>
      </c>
    </row>
    <row r="107" spans="1:9" x14ac:dyDescent="0.2">
      <c r="A107" t="s">
        <v>257</v>
      </c>
      <c r="B107" t="s">
        <v>258</v>
      </c>
      <c r="C107" t="s">
        <v>12</v>
      </c>
      <c r="D107" t="s">
        <v>13</v>
      </c>
      <c r="E107" t="s">
        <v>58</v>
      </c>
      <c r="F107" s="1">
        <v>44522</v>
      </c>
      <c r="G107" s="1">
        <v>44524</v>
      </c>
      <c r="H107" s="1">
        <v>44536</v>
      </c>
      <c r="I107" s="1">
        <v>44567</v>
      </c>
    </row>
    <row r="108" spans="1:9" x14ac:dyDescent="0.2">
      <c r="A108" t="s">
        <v>259</v>
      </c>
      <c r="B108" t="s">
        <v>260</v>
      </c>
      <c r="C108" t="s">
        <v>12</v>
      </c>
      <c r="D108" t="s">
        <v>13</v>
      </c>
      <c r="E108" t="s">
        <v>17</v>
      </c>
      <c r="F108" s="1">
        <v>44522</v>
      </c>
      <c r="G108" s="1">
        <v>44524</v>
      </c>
      <c r="H108" s="1">
        <v>44581</v>
      </c>
      <c r="I108" s="1">
        <v>44883</v>
      </c>
    </row>
    <row r="109" spans="1:9" x14ac:dyDescent="0.2">
      <c r="A109" t="s">
        <v>261</v>
      </c>
      <c r="B109" t="s">
        <v>262</v>
      </c>
      <c r="C109" t="s">
        <v>12</v>
      </c>
      <c r="D109" t="s">
        <v>13</v>
      </c>
      <c r="E109" t="s">
        <v>17</v>
      </c>
      <c r="F109" s="1">
        <v>44522</v>
      </c>
      <c r="G109" s="1">
        <v>44524</v>
      </c>
      <c r="H109" s="1">
        <v>44543</v>
      </c>
      <c r="I109" s="1">
        <v>44622</v>
      </c>
    </row>
    <row r="110" spans="1:9" x14ac:dyDescent="0.2">
      <c r="A110" t="s">
        <v>266</v>
      </c>
      <c r="B110" t="s">
        <v>267</v>
      </c>
      <c r="C110" t="s">
        <v>12</v>
      </c>
      <c r="D110" t="s">
        <v>109</v>
      </c>
      <c r="E110" t="s">
        <v>115</v>
      </c>
      <c r="F110" s="1">
        <v>44526</v>
      </c>
      <c r="G110" s="1">
        <v>44531</v>
      </c>
      <c r="H110" s="1">
        <v>44545</v>
      </c>
      <c r="I110" s="1">
        <v>44764</v>
      </c>
    </row>
    <row r="111" spans="1:9" x14ac:dyDescent="0.2">
      <c r="A111" t="s">
        <v>268</v>
      </c>
      <c r="B111" t="s">
        <v>269</v>
      </c>
      <c r="C111" t="s">
        <v>12</v>
      </c>
      <c r="D111" t="s">
        <v>13</v>
      </c>
      <c r="E111" t="s">
        <v>58</v>
      </c>
      <c r="F111" s="1">
        <v>44496</v>
      </c>
      <c r="G111" s="1">
        <v>44531</v>
      </c>
      <c r="H111" s="1">
        <v>44540</v>
      </c>
      <c r="I111" s="1">
        <v>45247</v>
      </c>
    </row>
    <row r="112" spans="1:9" x14ac:dyDescent="0.2">
      <c r="A112" t="s">
        <v>270</v>
      </c>
      <c r="B112" t="s">
        <v>271</v>
      </c>
      <c r="C112" t="s">
        <v>12</v>
      </c>
      <c r="D112" t="s">
        <v>13</v>
      </c>
      <c r="E112" t="s">
        <v>115</v>
      </c>
      <c r="F112" s="1">
        <v>44533</v>
      </c>
      <c r="G112" s="1">
        <v>44536</v>
      </c>
      <c r="H112" s="1">
        <v>44550</v>
      </c>
      <c r="I112" s="1">
        <v>44666</v>
      </c>
    </row>
    <row r="113" spans="1:9" x14ac:dyDescent="0.2">
      <c r="A113" t="s">
        <v>272</v>
      </c>
      <c r="B113" t="s">
        <v>273</v>
      </c>
      <c r="C113" t="s">
        <v>12</v>
      </c>
      <c r="D113" t="s">
        <v>13</v>
      </c>
      <c r="E113" t="s">
        <v>37</v>
      </c>
      <c r="F113" s="1">
        <v>44536</v>
      </c>
      <c r="G113" s="1">
        <v>44537</v>
      </c>
      <c r="H113" s="1">
        <v>44582</v>
      </c>
      <c r="I113" s="1">
        <v>44774</v>
      </c>
    </row>
    <row r="114" spans="1:9" x14ac:dyDescent="0.2">
      <c r="A114" t="s">
        <v>139</v>
      </c>
      <c r="B114" t="s">
        <v>274</v>
      </c>
      <c r="C114" t="s">
        <v>12</v>
      </c>
      <c r="D114" t="s">
        <v>109</v>
      </c>
      <c r="E114" t="s">
        <v>19</v>
      </c>
      <c r="F114" s="1">
        <v>44537</v>
      </c>
      <c r="G114" s="1">
        <v>44538</v>
      </c>
      <c r="H114" s="1">
        <v>44550</v>
      </c>
      <c r="I114" s="1">
        <v>44774</v>
      </c>
    </row>
    <row r="115" spans="1:9" x14ac:dyDescent="0.2">
      <c r="A115" t="s">
        <v>202</v>
      </c>
      <c r="B115" t="s">
        <v>275</v>
      </c>
      <c r="C115" t="s">
        <v>12</v>
      </c>
      <c r="D115" t="s">
        <v>109</v>
      </c>
      <c r="E115" t="s">
        <v>37</v>
      </c>
      <c r="F115" s="1">
        <v>44531</v>
      </c>
      <c r="G115" s="1">
        <v>44538</v>
      </c>
      <c r="H115" s="1">
        <v>44587</v>
      </c>
      <c r="I115" s="1">
        <v>44748</v>
      </c>
    </row>
    <row r="116" spans="1:9" x14ac:dyDescent="0.2">
      <c r="A116" t="s">
        <v>276</v>
      </c>
      <c r="B116" t="s">
        <v>277</v>
      </c>
      <c r="C116" t="s">
        <v>12</v>
      </c>
      <c r="D116" t="s">
        <v>13</v>
      </c>
      <c r="E116" t="s">
        <v>17</v>
      </c>
      <c r="F116" s="1">
        <v>44543</v>
      </c>
      <c r="G116" s="1">
        <v>44543</v>
      </c>
      <c r="H116" s="1">
        <v>44567</v>
      </c>
      <c r="I116" s="1">
        <v>44776</v>
      </c>
    </row>
    <row r="117" spans="1:9" x14ac:dyDescent="0.2">
      <c r="A117" t="s">
        <v>261</v>
      </c>
      <c r="B117" t="s">
        <v>278</v>
      </c>
      <c r="C117" t="s">
        <v>12</v>
      </c>
      <c r="D117" t="s">
        <v>13</v>
      </c>
      <c r="E117" t="s">
        <v>14</v>
      </c>
      <c r="F117" s="1">
        <v>44545</v>
      </c>
      <c r="G117" s="1">
        <v>44545</v>
      </c>
      <c r="H117" s="1">
        <v>44595</v>
      </c>
      <c r="I117" s="1">
        <v>44651</v>
      </c>
    </row>
    <row r="118" spans="1:9" x14ac:dyDescent="0.2">
      <c r="A118" t="s">
        <v>265</v>
      </c>
      <c r="B118" t="s">
        <v>280</v>
      </c>
      <c r="C118" t="s">
        <v>12</v>
      </c>
      <c r="D118" t="s">
        <v>13</v>
      </c>
      <c r="E118" t="s">
        <v>19</v>
      </c>
      <c r="F118" s="1">
        <v>44546</v>
      </c>
      <c r="G118" s="1">
        <v>44546</v>
      </c>
      <c r="H118" s="1">
        <v>44585</v>
      </c>
      <c r="I118" s="1">
        <v>44676</v>
      </c>
    </row>
    <row r="119" spans="1:9" x14ac:dyDescent="0.2">
      <c r="A119" t="s">
        <v>282</v>
      </c>
      <c r="B119" t="s">
        <v>283</v>
      </c>
      <c r="C119" t="s">
        <v>12</v>
      </c>
      <c r="D119" t="s">
        <v>13</v>
      </c>
      <c r="E119" t="s">
        <v>17</v>
      </c>
      <c r="F119" s="1">
        <v>44551</v>
      </c>
      <c r="G119" s="1">
        <v>44557</v>
      </c>
      <c r="H119" s="1">
        <v>44573</v>
      </c>
      <c r="I119" s="1">
        <v>44617</v>
      </c>
    </row>
    <row r="120" spans="1:9" x14ac:dyDescent="0.2">
      <c r="A120" t="s">
        <v>284</v>
      </c>
      <c r="B120" t="s">
        <v>285</v>
      </c>
      <c r="C120" t="s">
        <v>12</v>
      </c>
      <c r="D120" t="s">
        <v>13</v>
      </c>
      <c r="E120" t="s">
        <v>29</v>
      </c>
      <c r="F120" s="1">
        <v>44551</v>
      </c>
      <c r="G120" s="1">
        <v>44557</v>
      </c>
      <c r="H120" s="1">
        <v>44594</v>
      </c>
      <c r="I120" s="1">
        <v>44677</v>
      </c>
    </row>
    <row r="121" spans="1:9" x14ac:dyDescent="0.2">
      <c r="A121" t="s">
        <v>286</v>
      </c>
      <c r="B121" t="s">
        <v>287</v>
      </c>
      <c r="C121" t="s">
        <v>12</v>
      </c>
      <c r="D121" t="s">
        <v>13</v>
      </c>
      <c r="E121" t="s">
        <v>37</v>
      </c>
      <c r="F121" s="1">
        <v>44551</v>
      </c>
      <c r="G121" s="1">
        <v>44557</v>
      </c>
      <c r="H121" s="1">
        <v>44585</v>
      </c>
      <c r="I121" s="1">
        <v>44698</v>
      </c>
    </row>
    <row r="122" spans="1:9" x14ac:dyDescent="0.2">
      <c r="A122" t="s">
        <v>80</v>
      </c>
      <c r="B122" t="s">
        <v>288</v>
      </c>
      <c r="C122" t="s">
        <v>12</v>
      </c>
      <c r="D122" t="s">
        <v>13</v>
      </c>
      <c r="E122" t="s">
        <v>29</v>
      </c>
      <c r="F122" s="1">
        <v>44561</v>
      </c>
      <c r="G122" s="1">
        <v>44564</v>
      </c>
      <c r="H122" s="1">
        <v>44587</v>
      </c>
      <c r="I122" s="1">
        <v>44769</v>
      </c>
    </row>
    <row r="123" spans="1:9" x14ac:dyDescent="0.2">
      <c r="A123" t="s">
        <v>289</v>
      </c>
      <c r="B123" t="s">
        <v>290</v>
      </c>
      <c r="C123" t="s">
        <v>12</v>
      </c>
      <c r="D123" t="s">
        <v>109</v>
      </c>
      <c r="E123" t="s">
        <v>111</v>
      </c>
      <c r="F123" s="1">
        <v>44553</v>
      </c>
      <c r="G123" s="1">
        <v>44564</v>
      </c>
      <c r="H123" s="1">
        <v>44573</v>
      </c>
      <c r="I123" s="1">
        <v>44615</v>
      </c>
    </row>
    <row r="124" spans="1:9" x14ac:dyDescent="0.2">
      <c r="A124" t="s">
        <v>239</v>
      </c>
      <c r="B124" t="s">
        <v>291</v>
      </c>
      <c r="C124" t="s">
        <v>12</v>
      </c>
      <c r="D124" t="s">
        <v>13</v>
      </c>
      <c r="E124" t="s">
        <v>19</v>
      </c>
      <c r="F124" s="1">
        <v>44564</v>
      </c>
      <c r="G124" s="1">
        <v>44565</v>
      </c>
      <c r="H124" s="1">
        <v>44585</v>
      </c>
      <c r="I124" s="1">
        <v>44651</v>
      </c>
    </row>
    <row r="125" spans="1:9" x14ac:dyDescent="0.2">
      <c r="A125" t="s">
        <v>293</v>
      </c>
      <c r="B125" t="s">
        <v>294</v>
      </c>
      <c r="C125" t="s">
        <v>12</v>
      </c>
      <c r="D125" t="s">
        <v>13</v>
      </c>
      <c r="E125" t="s">
        <v>19</v>
      </c>
      <c r="F125" s="1">
        <v>44565</v>
      </c>
      <c r="G125" s="1">
        <v>44566</v>
      </c>
      <c r="H125" s="1">
        <v>44574</v>
      </c>
      <c r="I125" s="1">
        <v>44721</v>
      </c>
    </row>
    <row r="126" spans="1:9" x14ac:dyDescent="0.2">
      <c r="A126" t="s">
        <v>279</v>
      </c>
      <c r="B126" t="s">
        <v>295</v>
      </c>
      <c r="C126" t="s">
        <v>12</v>
      </c>
      <c r="D126" t="s">
        <v>13</v>
      </c>
      <c r="F126" s="1">
        <v>44571</v>
      </c>
      <c r="G126" s="1">
        <v>44571</v>
      </c>
      <c r="I126" s="1">
        <v>44651</v>
      </c>
    </row>
    <row r="127" spans="1:9" x14ac:dyDescent="0.2">
      <c r="A127" t="s">
        <v>296</v>
      </c>
      <c r="B127" t="s">
        <v>297</v>
      </c>
      <c r="C127" t="s">
        <v>12</v>
      </c>
      <c r="D127" t="s">
        <v>13</v>
      </c>
      <c r="F127" s="1">
        <v>44571</v>
      </c>
      <c r="G127" s="1">
        <v>44571</v>
      </c>
      <c r="H127" s="1">
        <v>44572</v>
      </c>
      <c r="I127" s="1">
        <v>44623</v>
      </c>
    </row>
    <row r="128" spans="1:9" x14ac:dyDescent="0.2">
      <c r="A128" t="s">
        <v>298</v>
      </c>
      <c r="B128" t="s">
        <v>299</v>
      </c>
      <c r="C128" t="s">
        <v>12</v>
      </c>
      <c r="D128" t="s">
        <v>13</v>
      </c>
      <c r="E128" t="s">
        <v>19</v>
      </c>
      <c r="F128" s="1">
        <v>44571</v>
      </c>
      <c r="G128" s="1">
        <v>44572</v>
      </c>
      <c r="H128" s="1">
        <v>44585</v>
      </c>
      <c r="I128" s="1">
        <v>44774</v>
      </c>
    </row>
    <row r="129" spans="1:9" x14ac:dyDescent="0.2">
      <c r="A129" t="s">
        <v>132</v>
      </c>
      <c r="B129" t="s">
        <v>300</v>
      </c>
      <c r="C129" t="s">
        <v>12</v>
      </c>
      <c r="D129" t="s">
        <v>13</v>
      </c>
      <c r="E129" t="s">
        <v>14</v>
      </c>
      <c r="F129" s="1">
        <v>44572</v>
      </c>
      <c r="G129" s="1">
        <v>44573</v>
      </c>
      <c r="H129" s="1">
        <v>44574</v>
      </c>
      <c r="I129" s="1">
        <v>44622</v>
      </c>
    </row>
    <row r="130" spans="1:9" x14ac:dyDescent="0.2">
      <c r="A130" t="s">
        <v>110</v>
      </c>
      <c r="B130" t="s">
        <v>302</v>
      </c>
      <c r="C130" t="s">
        <v>12</v>
      </c>
      <c r="D130" t="s">
        <v>13</v>
      </c>
      <c r="E130" t="s">
        <v>29</v>
      </c>
      <c r="F130" s="1">
        <v>44574</v>
      </c>
      <c r="G130" s="1">
        <v>44574</v>
      </c>
      <c r="H130" s="1">
        <v>44592</v>
      </c>
      <c r="I130" s="1">
        <v>45089</v>
      </c>
    </row>
    <row r="131" spans="1:9" x14ac:dyDescent="0.2">
      <c r="A131" t="s">
        <v>76</v>
      </c>
      <c r="B131" t="s">
        <v>303</v>
      </c>
      <c r="C131" t="s">
        <v>12</v>
      </c>
      <c r="D131" t="s">
        <v>13</v>
      </c>
      <c r="E131" t="s">
        <v>19</v>
      </c>
      <c r="F131" s="1">
        <v>44578</v>
      </c>
      <c r="G131" s="1">
        <v>44578</v>
      </c>
      <c r="H131" s="1">
        <v>44587</v>
      </c>
      <c r="I131" s="1">
        <v>44860</v>
      </c>
    </row>
    <row r="132" spans="1:9" x14ac:dyDescent="0.2">
      <c r="A132" t="s">
        <v>79</v>
      </c>
      <c r="B132" t="s">
        <v>304</v>
      </c>
      <c r="C132" t="s">
        <v>12</v>
      </c>
      <c r="D132" t="s">
        <v>13</v>
      </c>
      <c r="E132" t="s">
        <v>25</v>
      </c>
      <c r="F132" s="1">
        <v>44578</v>
      </c>
      <c r="G132" s="1">
        <v>44578</v>
      </c>
      <c r="H132" s="1">
        <v>44595</v>
      </c>
    </row>
    <row r="133" spans="1:9" x14ac:dyDescent="0.2">
      <c r="A133" t="s">
        <v>154</v>
      </c>
      <c r="B133" t="s">
        <v>129</v>
      </c>
      <c r="C133" t="s">
        <v>12</v>
      </c>
      <c r="D133" t="s">
        <v>13</v>
      </c>
      <c r="F133" s="1">
        <v>44578</v>
      </c>
      <c r="G133" s="1">
        <v>44578</v>
      </c>
      <c r="H133" s="1">
        <v>44594</v>
      </c>
      <c r="I133" s="1">
        <v>44622</v>
      </c>
    </row>
    <row r="134" spans="1:9" x14ac:dyDescent="0.2">
      <c r="A134" t="s">
        <v>305</v>
      </c>
      <c r="B134" t="s">
        <v>306</v>
      </c>
      <c r="C134" t="s">
        <v>12</v>
      </c>
      <c r="D134" t="s">
        <v>13</v>
      </c>
      <c r="F134" s="1">
        <v>44578</v>
      </c>
      <c r="G134" s="1">
        <v>44578</v>
      </c>
      <c r="H134" s="1">
        <v>44593</v>
      </c>
      <c r="I134" s="1">
        <v>44622</v>
      </c>
    </row>
    <row r="135" spans="1:9" x14ac:dyDescent="0.2">
      <c r="A135" t="s">
        <v>307</v>
      </c>
      <c r="B135" t="s">
        <v>308</v>
      </c>
      <c r="C135" t="s">
        <v>12</v>
      </c>
      <c r="D135" t="s">
        <v>13</v>
      </c>
      <c r="E135" t="s">
        <v>19</v>
      </c>
      <c r="F135" s="1">
        <v>44578</v>
      </c>
      <c r="G135" s="1">
        <v>44578</v>
      </c>
      <c r="H135" s="1">
        <v>44586</v>
      </c>
      <c r="I135" s="1">
        <v>44795</v>
      </c>
    </row>
    <row r="136" spans="1:9" x14ac:dyDescent="0.2">
      <c r="A136" t="s">
        <v>309</v>
      </c>
      <c r="B136" t="s">
        <v>310</v>
      </c>
      <c r="C136" t="s">
        <v>12</v>
      </c>
      <c r="D136" t="s">
        <v>13</v>
      </c>
      <c r="E136" t="s">
        <v>25</v>
      </c>
      <c r="F136" s="1">
        <v>44578</v>
      </c>
      <c r="G136" s="1">
        <v>44578</v>
      </c>
      <c r="H136" s="1">
        <v>44593</v>
      </c>
      <c r="I136" s="1">
        <v>44774</v>
      </c>
    </row>
    <row r="137" spans="1:9" x14ac:dyDescent="0.2">
      <c r="A137" t="s">
        <v>311</v>
      </c>
      <c r="B137" t="s">
        <v>312</v>
      </c>
      <c r="C137" t="s">
        <v>12</v>
      </c>
      <c r="D137" t="s">
        <v>13</v>
      </c>
      <c r="E137" t="s">
        <v>19</v>
      </c>
      <c r="F137" s="1">
        <v>44579</v>
      </c>
      <c r="G137" s="1">
        <v>44579</v>
      </c>
      <c r="H137" s="1">
        <v>44601</v>
      </c>
      <c r="I137" s="1">
        <v>44694</v>
      </c>
    </row>
    <row r="138" spans="1:9" x14ac:dyDescent="0.2">
      <c r="A138" t="s">
        <v>250</v>
      </c>
      <c r="B138" t="s">
        <v>251</v>
      </c>
      <c r="C138" t="s">
        <v>12</v>
      </c>
      <c r="D138" t="s">
        <v>13</v>
      </c>
      <c r="E138" t="s">
        <v>19</v>
      </c>
      <c r="F138" s="1">
        <v>44581</v>
      </c>
      <c r="G138" s="1">
        <v>44581</v>
      </c>
      <c r="H138" s="1">
        <v>44594</v>
      </c>
      <c r="I138" s="1">
        <v>44642</v>
      </c>
    </row>
    <row r="139" spans="1:9" x14ac:dyDescent="0.2">
      <c r="A139" t="s">
        <v>314</v>
      </c>
      <c r="B139" t="s">
        <v>315</v>
      </c>
      <c r="C139" t="s">
        <v>12</v>
      </c>
      <c r="D139" t="s">
        <v>13</v>
      </c>
      <c r="E139" t="s">
        <v>14</v>
      </c>
      <c r="F139" s="1">
        <v>44585</v>
      </c>
      <c r="G139" s="1">
        <v>44585</v>
      </c>
      <c r="H139" s="1">
        <v>44594</v>
      </c>
      <c r="I139" s="1">
        <v>44613</v>
      </c>
    </row>
    <row r="140" spans="1:9" x14ac:dyDescent="0.2">
      <c r="A140" t="s">
        <v>316</v>
      </c>
      <c r="B140" t="s">
        <v>317</v>
      </c>
      <c r="C140" t="s">
        <v>12</v>
      </c>
      <c r="D140" t="s">
        <v>13</v>
      </c>
      <c r="E140" t="s">
        <v>17</v>
      </c>
      <c r="F140" s="1">
        <v>44593</v>
      </c>
      <c r="G140" s="1">
        <v>44593</v>
      </c>
      <c r="H140" s="1">
        <v>44621</v>
      </c>
      <c r="I140" s="1">
        <v>44677</v>
      </c>
    </row>
    <row r="141" spans="1:9" x14ac:dyDescent="0.2">
      <c r="A141" t="s">
        <v>318</v>
      </c>
      <c r="B141" t="s">
        <v>319</v>
      </c>
      <c r="C141" t="s">
        <v>12</v>
      </c>
      <c r="D141" t="s">
        <v>13</v>
      </c>
      <c r="E141" t="s">
        <v>29</v>
      </c>
      <c r="F141" s="1">
        <v>44594</v>
      </c>
      <c r="G141" s="1">
        <v>44595</v>
      </c>
      <c r="H141" s="1">
        <v>44607</v>
      </c>
    </row>
    <row r="142" spans="1:9" x14ac:dyDescent="0.2">
      <c r="A142" t="s">
        <v>320</v>
      </c>
      <c r="B142" t="s">
        <v>321</v>
      </c>
      <c r="C142" t="s">
        <v>12</v>
      </c>
      <c r="D142" t="s">
        <v>13</v>
      </c>
      <c r="E142" t="s">
        <v>17</v>
      </c>
      <c r="F142" s="1">
        <v>44599</v>
      </c>
      <c r="G142" s="1">
        <v>44599</v>
      </c>
      <c r="H142" s="1">
        <v>44617</v>
      </c>
      <c r="I142" s="1">
        <v>44774</v>
      </c>
    </row>
    <row r="143" spans="1:9" x14ac:dyDescent="0.2">
      <c r="A143" t="s">
        <v>57</v>
      </c>
      <c r="B143" t="s">
        <v>213</v>
      </c>
      <c r="C143" t="s">
        <v>12</v>
      </c>
      <c r="D143" t="s">
        <v>13</v>
      </c>
      <c r="E143" t="s">
        <v>37</v>
      </c>
      <c r="F143" s="1">
        <v>44599</v>
      </c>
      <c r="G143" s="1">
        <v>44599</v>
      </c>
      <c r="H143" s="1">
        <v>44621</v>
      </c>
      <c r="I143" s="1">
        <v>44760</v>
      </c>
    </row>
    <row r="144" spans="1:9" x14ac:dyDescent="0.2">
      <c r="A144" t="s">
        <v>322</v>
      </c>
      <c r="B144" t="s">
        <v>323</v>
      </c>
      <c r="C144" t="s">
        <v>12</v>
      </c>
      <c r="D144" t="s">
        <v>13</v>
      </c>
      <c r="E144" t="s">
        <v>111</v>
      </c>
      <c r="F144" s="1">
        <v>44600</v>
      </c>
      <c r="G144" s="1">
        <v>44600</v>
      </c>
      <c r="H144" s="1">
        <v>44622</v>
      </c>
      <c r="I144" s="1">
        <v>44774</v>
      </c>
    </row>
    <row r="145" spans="1:9" x14ac:dyDescent="0.2">
      <c r="A145" t="s">
        <v>325</v>
      </c>
      <c r="B145" t="s">
        <v>326</v>
      </c>
      <c r="C145" t="s">
        <v>12</v>
      </c>
      <c r="D145" t="s">
        <v>13</v>
      </c>
      <c r="E145" t="s">
        <v>37</v>
      </c>
      <c r="F145" s="1">
        <v>44599</v>
      </c>
      <c r="G145" s="1">
        <v>44600</v>
      </c>
      <c r="H145" s="1">
        <v>44630</v>
      </c>
      <c r="I145" s="1">
        <v>45247</v>
      </c>
    </row>
    <row r="146" spans="1:9" x14ac:dyDescent="0.2">
      <c r="A146" t="s">
        <v>327</v>
      </c>
      <c r="B146" t="s">
        <v>328</v>
      </c>
      <c r="C146" t="s">
        <v>12</v>
      </c>
      <c r="D146" t="s">
        <v>13</v>
      </c>
      <c r="E146" t="s">
        <v>29</v>
      </c>
      <c r="F146" s="1">
        <v>44748</v>
      </c>
      <c r="G146" s="1">
        <v>44748</v>
      </c>
      <c r="H146" s="1">
        <v>44802</v>
      </c>
      <c r="I146" s="1">
        <v>44970</v>
      </c>
    </row>
    <row r="147" spans="1:9" x14ac:dyDescent="0.2">
      <c r="A147" t="s">
        <v>329</v>
      </c>
      <c r="B147" t="s">
        <v>330</v>
      </c>
      <c r="C147" t="s">
        <v>12</v>
      </c>
      <c r="D147" t="s">
        <v>13</v>
      </c>
      <c r="E147" t="s">
        <v>58</v>
      </c>
      <c r="F147" s="1">
        <v>44748</v>
      </c>
      <c r="G147" s="1">
        <v>44748</v>
      </c>
      <c r="H147" s="1">
        <v>44749</v>
      </c>
      <c r="I147" s="1">
        <v>44882</v>
      </c>
    </row>
    <row r="148" spans="1:9" x14ac:dyDescent="0.2">
      <c r="A148" t="s">
        <v>36</v>
      </c>
      <c r="B148" t="s">
        <v>331</v>
      </c>
      <c r="C148" t="s">
        <v>12</v>
      </c>
      <c r="D148" t="s">
        <v>13</v>
      </c>
      <c r="E148" t="s">
        <v>19</v>
      </c>
      <c r="F148" s="1">
        <v>44748</v>
      </c>
      <c r="G148" s="1">
        <v>44748</v>
      </c>
      <c r="H148" s="1">
        <v>44775</v>
      </c>
      <c r="I148" s="1">
        <v>45028</v>
      </c>
    </row>
    <row r="149" spans="1:9" x14ac:dyDescent="0.2">
      <c r="A149" t="s">
        <v>332</v>
      </c>
      <c r="B149" t="s">
        <v>333</v>
      </c>
      <c r="C149" t="s">
        <v>12</v>
      </c>
      <c r="D149" t="s">
        <v>13</v>
      </c>
      <c r="E149" t="s">
        <v>19</v>
      </c>
      <c r="F149" s="1">
        <v>44747</v>
      </c>
      <c r="G149" s="1">
        <v>44748</v>
      </c>
      <c r="H149" s="1">
        <v>44760</v>
      </c>
      <c r="I149" s="1">
        <v>45011</v>
      </c>
    </row>
    <row r="150" spans="1:9" x14ac:dyDescent="0.2">
      <c r="A150" t="s">
        <v>81</v>
      </c>
      <c r="B150" t="s">
        <v>334</v>
      </c>
      <c r="C150" t="s">
        <v>12</v>
      </c>
      <c r="D150" t="s">
        <v>109</v>
      </c>
      <c r="E150" t="s">
        <v>19</v>
      </c>
      <c r="F150" s="1">
        <v>44749</v>
      </c>
      <c r="G150" s="1">
        <v>44749</v>
      </c>
      <c r="H150" s="1">
        <v>44776</v>
      </c>
      <c r="I150" s="1">
        <v>44970</v>
      </c>
    </row>
    <row r="151" spans="1:9" x14ac:dyDescent="0.2">
      <c r="A151" t="s">
        <v>163</v>
      </c>
      <c r="B151" t="s">
        <v>335</v>
      </c>
      <c r="C151" t="s">
        <v>12</v>
      </c>
      <c r="D151" t="s">
        <v>109</v>
      </c>
      <c r="E151" t="s">
        <v>111</v>
      </c>
      <c r="F151" s="1">
        <v>44748</v>
      </c>
      <c r="G151" s="1">
        <v>44749</v>
      </c>
      <c r="H151" s="1">
        <v>44750</v>
      </c>
      <c r="I151" s="1">
        <v>44957</v>
      </c>
    </row>
    <row r="152" spans="1:9" x14ac:dyDescent="0.2">
      <c r="A152" t="s">
        <v>337</v>
      </c>
      <c r="B152" t="s">
        <v>338</v>
      </c>
      <c r="C152" t="s">
        <v>12</v>
      </c>
      <c r="D152" t="s">
        <v>13</v>
      </c>
      <c r="F152" s="1">
        <v>44755</v>
      </c>
      <c r="G152" s="1">
        <v>44755</v>
      </c>
      <c r="H152" s="1">
        <v>44760</v>
      </c>
      <c r="I152" s="1">
        <v>44875</v>
      </c>
    </row>
    <row r="153" spans="1:9" x14ac:dyDescent="0.2">
      <c r="A153" t="s">
        <v>339</v>
      </c>
      <c r="B153" t="s">
        <v>340</v>
      </c>
      <c r="C153" t="s">
        <v>12</v>
      </c>
      <c r="D153" t="s">
        <v>13</v>
      </c>
      <c r="E153" t="s">
        <v>19</v>
      </c>
      <c r="F153" s="1">
        <v>44755</v>
      </c>
      <c r="G153" s="1">
        <v>44757</v>
      </c>
      <c r="H153" s="1">
        <v>44777</v>
      </c>
      <c r="I153" s="1">
        <v>44882</v>
      </c>
    </row>
    <row r="154" spans="1:9" x14ac:dyDescent="0.2">
      <c r="A154" t="s">
        <v>341</v>
      </c>
      <c r="B154" t="s">
        <v>342</v>
      </c>
      <c r="C154" t="s">
        <v>12</v>
      </c>
      <c r="D154" t="s">
        <v>13</v>
      </c>
      <c r="E154" t="s">
        <v>19</v>
      </c>
      <c r="F154" s="1">
        <v>44760</v>
      </c>
      <c r="G154" s="1">
        <v>44760</v>
      </c>
      <c r="H154" s="1">
        <v>44777</v>
      </c>
      <c r="I154" s="1">
        <v>44994</v>
      </c>
    </row>
    <row r="155" spans="1:9" x14ac:dyDescent="0.2">
      <c r="A155" t="s">
        <v>344</v>
      </c>
      <c r="B155" t="s">
        <v>345</v>
      </c>
      <c r="C155" t="s">
        <v>12</v>
      </c>
      <c r="D155" t="s">
        <v>13</v>
      </c>
      <c r="E155" t="s">
        <v>19</v>
      </c>
      <c r="F155" s="1">
        <v>44760</v>
      </c>
      <c r="G155" s="1">
        <v>44760</v>
      </c>
      <c r="H155" s="1">
        <v>44805</v>
      </c>
      <c r="I155" s="1">
        <v>45042</v>
      </c>
    </row>
    <row r="156" spans="1:9" x14ac:dyDescent="0.2">
      <c r="A156" t="s">
        <v>346</v>
      </c>
      <c r="B156" t="s">
        <v>297</v>
      </c>
      <c r="C156" t="s">
        <v>12</v>
      </c>
      <c r="D156" t="s">
        <v>13</v>
      </c>
      <c r="E156" t="s">
        <v>37</v>
      </c>
      <c r="F156" s="1">
        <v>44762</v>
      </c>
      <c r="G156" s="1">
        <v>44762</v>
      </c>
      <c r="H156" s="1">
        <v>44768</v>
      </c>
      <c r="I156" s="1">
        <v>44979</v>
      </c>
    </row>
    <row r="157" spans="1:9" x14ac:dyDescent="0.2">
      <c r="A157" t="s">
        <v>292</v>
      </c>
      <c r="B157" t="s">
        <v>347</v>
      </c>
      <c r="C157" t="s">
        <v>12</v>
      </c>
      <c r="D157" t="s">
        <v>13</v>
      </c>
      <c r="E157" t="s">
        <v>29</v>
      </c>
      <c r="F157" s="1">
        <v>44761</v>
      </c>
      <c r="G157" s="1">
        <v>44762</v>
      </c>
      <c r="H157" s="1">
        <v>44767</v>
      </c>
      <c r="I157" s="1">
        <v>44981</v>
      </c>
    </row>
    <row r="158" spans="1:9" x14ac:dyDescent="0.2">
      <c r="A158" t="s">
        <v>348</v>
      </c>
      <c r="B158" t="s">
        <v>349</v>
      </c>
      <c r="C158" t="s">
        <v>12</v>
      </c>
      <c r="D158" t="s">
        <v>13</v>
      </c>
      <c r="E158" t="s">
        <v>29</v>
      </c>
      <c r="F158" s="1">
        <v>44761</v>
      </c>
      <c r="G158" s="1">
        <v>44762</v>
      </c>
      <c r="H158" s="1">
        <v>44806</v>
      </c>
      <c r="I158" s="1">
        <v>44971</v>
      </c>
    </row>
    <row r="159" spans="1:9" x14ac:dyDescent="0.2">
      <c r="A159" t="s">
        <v>350</v>
      </c>
      <c r="B159" t="s">
        <v>351</v>
      </c>
      <c r="C159" t="s">
        <v>12</v>
      </c>
      <c r="D159" t="s">
        <v>13</v>
      </c>
      <c r="E159" t="s">
        <v>115</v>
      </c>
      <c r="F159" s="1">
        <v>44764</v>
      </c>
      <c r="G159" s="1">
        <v>44764</v>
      </c>
      <c r="H159" s="1">
        <v>44778</v>
      </c>
      <c r="I159" s="1">
        <v>45009</v>
      </c>
    </row>
    <row r="160" spans="1:9" x14ac:dyDescent="0.2">
      <c r="A160" t="s">
        <v>352</v>
      </c>
      <c r="B160" t="s">
        <v>353</v>
      </c>
      <c r="C160" t="s">
        <v>12</v>
      </c>
      <c r="D160" t="s">
        <v>13</v>
      </c>
      <c r="E160" t="s">
        <v>37</v>
      </c>
      <c r="F160" s="1">
        <v>44763</v>
      </c>
      <c r="G160" s="1">
        <v>44764</v>
      </c>
      <c r="H160" s="1">
        <v>44813</v>
      </c>
      <c r="I160" s="1">
        <v>44943</v>
      </c>
    </row>
    <row r="161" spans="1:9" x14ac:dyDescent="0.2">
      <c r="A161" t="s">
        <v>81</v>
      </c>
      <c r="B161" t="s">
        <v>354</v>
      </c>
      <c r="C161" t="s">
        <v>12</v>
      </c>
      <c r="D161" t="s">
        <v>13</v>
      </c>
      <c r="E161" t="s">
        <v>73</v>
      </c>
      <c r="F161" s="1">
        <v>44763</v>
      </c>
      <c r="G161" s="1">
        <v>44764</v>
      </c>
      <c r="H161" s="1">
        <v>44796</v>
      </c>
      <c r="I161" s="1">
        <v>45099</v>
      </c>
    </row>
    <row r="162" spans="1:9" x14ac:dyDescent="0.2">
      <c r="A162" t="s">
        <v>30</v>
      </c>
      <c r="B162" t="s">
        <v>355</v>
      </c>
      <c r="C162" t="s">
        <v>12</v>
      </c>
      <c r="D162" t="s">
        <v>13</v>
      </c>
      <c r="E162" t="s">
        <v>29</v>
      </c>
      <c r="F162" s="1">
        <v>44770</v>
      </c>
      <c r="G162" s="1">
        <v>44770</v>
      </c>
      <c r="H162" s="1">
        <v>44810</v>
      </c>
      <c r="I162" s="1">
        <v>45019</v>
      </c>
    </row>
    <row r="163" spans="1:9" x14ac:dyDescent="0.2">
      <c r="A163" t="s">
        <v>356</v>
      </c>
      <c r="B163" t="s">
        <v>357</v>
      </c>
      <c r="C163" t="s">
        <v>12</v>
      </c>
      <c r="D163" t="s">
        <v>13</v>
      </c>
      <c r="E163" t="s">
        <v>17</v>
      </c>
      <c r="F163" s="1">
        <v>44770</v>
      </c>
      <c r="G163" s="1">
        <v>44770</v>
      </c>
      <c r="H163" s="1">
        <v>44778</v>
      </c>
      <c r="I163" s="1">
        <v>44883</v>
      </c>
    </row>
    <row r="164" spans="1:9" x14ac:dyDescent="0.2">
      <c r="A164" t="s">
        <v>358</v>
      </c>
      <c r="B164" t="s">
        <v>118</v>
      </c>
      <c r="C164" t="s">
        <v>12</v>
      </c>
      <c r="D164" t="s">
        <v>13</v>
      </c>
      <c r="E164" t="s">
        <v>17</v>
      </c>
      <c r="F164" s="1">
        <v>44770</v>
      </c>
      <c r="G164" s="1">
        <v>44770</v>
      </c>
      <c r="H164" s="1">
        <v>44775</v>
      </c>
      <c r="I164" s="1">
        <v>44883</v>
      </c>
    </row>
    <row r="165" spans="1:9" x14ac:dyDescent="0.2">
      <c r="A165" t="s">
        <v>359</v>
      </c>
      <c r="B165" t="s">
        <v>360</v>
      </c>
      <c r="C165" t="s">
        <v>12</v>
      </c>
      <c r="D165" t="s">
        <v>13</v>
      </c>
      <c r="E165" t="s">
        <v>17</v>
      </c>
      <c r="F165" s="1">
        <v>44778</v>
      </c>
      <c r="G165" s="1">
        <v>44778</v>
      </c>
      <c r="H165" s="1">
        <v>44804</v>
      </c>
      <c r="I165" s="1">
        <v>44805</v>
      </c>
    </row>
    <row r="166" spans="1:9" x14ac:dyDescent="0.2">
      <c r="A166" t="s">
        <v>361</v>
      </c>
      <c r="B166" t="s">
        <v>362</v>
      </c>
      <c r="C166" t="s">
        <v>12</v>
      </c>
      <c r="D166" t="s">
        <v>13</v>
      </c>
      <c r="E166" t="s">
        <v>29</v>
      </c>
      <c r="F166" s="1">
        <v>44782</v>
      </c>
      <c r="G166" s="1">
        <v>44782</v>
      </c>
      <c r="H166" s="1">
        <v>44795</v>
      </c>
      <c r="I166" s="1">
        <v>45048</v>
      </c>
    </row>
    <row r="167" spans="1:9" x14ac:dyDescent="0.2">
      <c r="A167" t="s">
        <v>364</v>
      </c>
      <c r="B167" t="s">
        <v>365</v>
      </c>
      <c r="C167" t="s">
        <v>12</v>
      </c>
      <c r="D167" t="s">
        <v>13</v>
      </c>
      <c r="E167" t="s">
        <v>58</v>
      </c>
      <c r="F167" s="1">
        <v>44783</v>
      </c>
      <c r="G167" s="1">
        <v>44783</v>
      </c>
      <c r="H167" s="1">
        <v>44809</v>
      </c>
      <c r="I167" s="1">
        <v>44882</v>
      </c>
    </row>
    <row r="168" spans="1:9" x14ac:dyDescent="0.2">
      <c r="A168" t="s">
        <v>81</v>
      </c>
      <c r="B168" t="s">
        <v>366</v>
      </c>
      <c r="C168" t="s">
        <v>12</v>
      </c>
      <c r="D168" t="s">
        <v>109</v>
      </c>
      <c r="E168" t="s">
        <v>29</v>
      </c>
      <c r="F168" s="1">
        <v>44783</v>
      </c>
      <c r="G168" s="1">
        <v>44784</v>
      </c>
      <c r="H168" s="1">
        <v>44795</v>
      </c>
      <c r="I168" s="1">
        <v>44967</v>
      </c>
    </row>
    <row r="169" spans="1:9" x14ac:dyDescent="0.2">
      <c r="A169" t="s">
        <v>135</v>
      </c>
      <c r="B169" t="s">
        <v>367</v>
      </c>
      <c r="C169" t="s">
        <v>12</v>
      </c>
      <c r="D169" t="s">
        <v>13</v>
      </c>
      <c r="E169" t="s">
        <v>115</v>
      </c>
      <c r="F169" s="1">
        <v>44789</v>
      </c>
      <c r="G169" s="1">
        <v>44790</v>
      </c>
      <c r="H169" s="1">
        <v>44795</v>
      </c>
      <c r="I169" s="1">
        <v>44855</v>
      </c>
    </row>
    <row r="170" spans="1:9" x14ac:dyDescent="0.2">
      <c r="A170" t="s">
        <v>368</v>
      </c>
      <c r="B170" t="s">
        <v>262</v>
      </c>
      <c r="C170" t="s">
        <v>12</v>
      </c>
      <c r="D170" t="s">
        <v>13</v>
      </c>
      <c r="E170" t="s">
        <v>19</v>
      </c>
      <c r="F170" s="1">
        <v>44789</v>
      </c>
      <c r="G170" s="1">
        <v>44790</v>
      </c>
      <c r="H170" s="1">
        <v>44804</v>
      </c>
      <c r="I170" s="1">
        <v>45005</v>
      </c>
    </row>
    <row r="171" spans="1:9" x14ac:dyDescent="0.2">
      <c r="A171" t="s">
        <v>369</v>
      </c>
      <c r="B171" t="s">
        <v>246</v>
      </c>
      <c r="C171" t="s">
        <v>12</v>
      </c>
      <c r="D171" t="s">
        <v>13</v>
      </c>
      <c r="E171" t="s">
        <v>29</v>
      </c>
      <c r="F171" s="1">
        <v>44789</v>
      </c>
      <c r="G171" s="1">
        <v>44790</v>
      </c>
      <c r="H171" s="1">
        <v>44804</v>
      </c>
      <c r="I171" s="1">
        <v>44900</v>
      </c>
    </row>
    <row r="172" spans="1:9" x14ac:dyDescent="0.2">
      <c r="A172" t="s">
        <v>191</v>
      </c>
      <c r="B172" t="s">
        <v>192</v>
      </c>
      <c r="C172" t="s">
        <v>12</v>
      </c>
      <c r="D172" t="s">
        <v>13</v>
      </c>
      <c r="E172" t="s">
        <v>17</v>
      </c>
      <c r="F172" s="1">
        <v>44789</v>
      </c>
      <c r="G172" s="1">
        <v>44790</v>
      </c>
      <c r="H172" s="1">
        <v>44804</v>
      </c>
      <c r="I172" s="1">
        <v>44855</v>
      </c>
    </row>
    <row r="173" spans="1:9" x14ac:dyDescent="0.2">
      <c r="A173" t="s">
        <v>211</v>
      </c>
      <c r="B173" t="s">
        <v>370</v>
      </c>
      <c r="C173" t="s">
        <v>12</v>
      </c>
      <c r="D173" t="s">
        <v>13</v>
      </c>
      <c r="E173" t="s">
        <v>58</v>
      </c>
      <c r="F173" s="1">
        <v>44795</v>
      </c>
      <c r="G173" s="1">
        <v>44796</v>
      </c>
      <c r="H173" s="1">
        <v>44797</v>
      </c>
      <c r="I173" s="1">
        <v>44874</v>
      </c>
    </row>
    <row r="174" spans="1:9" x14ac:dyDescent="0.2">
      <c r="A174" t="s">
        <v>179</v>
      </c>
      <c r="B174" t="s">
        <v>147</v>
      </c>
      <c r="C174" t="s">
        <v>12</v>
      </c>
      <c r="D174" t="s">
        <v>13</v>
      </c>
      <c r="E174" t="s">
        <v>17</v>
      </c>
      <c r="F174" s="1">
        <v>44792</v>
      </c>
      <c r="G174" s="1">
        <v>44796</v>
      </c>
      <c r="H174" s="1">
        <v>44839</v>
      </c>
      <c r="I174" s="1">
        <v>45315</v>
      </c>
    </row>
    <row r="175" spans="1:9" x14ac:dyDescent="0.2">
      <c r="A175" t="s">
        <v>372</v>
      </c>
      <c r="B175" t="s">
        <v>373</v>
      </c>
      <c r="C175" t="s">
        <v>12</v>
      </c>
      <c r="D175" t="s">
        <v>13</v>
      </c>
      <c r="E175" t="s">
        <v>29</v>
      </c>
      <c r="F175" s="1">
        <v>44803</v>
      </c>
      <c r="G175" s="1">
        <v>44804</v>
      </c>
      <c r="H175" s="1">
        <v>44827</v>
      </c>
      <c r="I175" s="1">
        <v>45036</v>
      </c>
    </row>
    <row r="176" spans="1:9" x14ac:dyDescent="0.2">
      <c r="A176" t="s">
        <v>374</v>
      </c>
      <c r="B176" t="s">
        <v>375</v>
      </c>
      <c r="C176" t="s">
        <v>12</v>
      </c>
      <c r="D176" t="s">
        <v>109</v>
      </c>
      <c r="E176" t="s">
        <v>29</v>
      </c>
      <c r="F176" s="1">
        <v>44804</v>
      </c>
      <c r="G176" s="1">
        <v>44809</v>
      </c>
      <c r="H176" s="1">
        <v>44840</v>
      </c>
      <c r="I176" s="1">
        <v>44994</v>
      </c>
    </row>
    <row r="177" spans="1:9" x14ac:dyDescent="0.2">
      <c r="A177" t="s">
        <v>376</v>
      </c>
      <c r="B177" t="s">
        <v>377</v>
      </c>
      <c r="C177" t="s">
        <v>12</v>
      </c>
      <c r="D177" t="s">
        <v>13</v>
      </c>
      <c r="E177" t="s">
        <v>29</v>
      </c>
      <c r="F177" s="1">
        <v>44811</v>
      </c>
      <c r="G177" s="1">
        <v>44811</v>
      </c>
      <c r="H177" s="1">
        <v>44824</v>
      </c>
      <c r="I177" s="1">
        <v>45020</v>
      </c>
    </row>
    <row r="178" spans="1:9" x14ac:dyDescent="0.2">
      <c r="A178" t="s">
        <v>336</v>
      </c>
      <c r="B178" t="s">
        <v>378</v>
      </c>
      <c r="C178" t="s">
        <v>12</v>
      </c>
      <c r="D178" t="s">
        <v>13</v>
      </c>
      <c r="E178" t="s">
        <v>58</v>
      </c>
      <c r="F178" s="1">
        <v>44811</v>
      </c>
      <c r="G178" s="1">
        <v>44811</v>
      </c>
      <c r="H178" s="1">
        <v>44824</v>
      </c>
      <c r="I178" s="1">
        <v>44875</v>
      </c>
    </row>
    <row r="179" spans="1:9" x14ac:dyDescent="0.2">
      <c r="A179" t="s">
        <v>379</v>
      </c>
      <c r="B179" t="s">
        <v>380</v>
      </c>
      <c r="C179" t="s">
        <v>12</v>
      </c>
      <c r="D179" t="s">
        <v>13</v>
      </c>
      <c r="E179" t="s">
        <v>17</v>
      </c>
      <c r="F179" s="1">
        <v>44812</v>
      </c>
      <c r="G179" s="1">
        <v>44812</v>
      </c>
      <c r="H179" s="1">
        <v>44820</v>
      </c>
      <c r="I179" s="1">
        <v>44978</v>
      </c>
    </row>
    <row r="180" spans="1:9" x14ac:dyDescent="0.2">
      <c r="A180" t="s">
        <v>381</v>
      </c>
      <c r="B180" t="s">
        <v>382</v>
      </c>
      <c r="C180" t="s">
        <v>12</v>
      </c>
      <c r="D180" t="s">
        <v>13</v>
      </c>
      <c r="E180" t="s">
        <v>19</v>
      </c>
      <c r="F180" s="1">
        <v>44812</v>
      </c>
      <c r="G180" s="1">
        <v>44812</v>
      </c>
      <c r="H180" s="1">
        <v>44830</v>
      </c>
      <c r="I180" s="1">
        <v>45034</v>
      </c>
    </row>
    <row r="181" spans="1:9" x14ac:dyDescent="0.2">
      <c r="A181" t="s">
        <v>383</v>
      </c>
      <c r="B181" t="s">
        <v>384</v>
      </c>
      <c r="C181" t="s">
        <v>12</v>
      </c>
      <c r="D181" t="s">
        <v>13</v>
      </c>
      <c r="E181" t="s">
        <v>29</v>
      </c>
      <c r="F181" s="1">
        <v>44813</v>
      </c>
      <c r="G181" s="1">
        <v>44819</v>
      </c>
      <c r="H181" s="1">
        <v>44839</v>
      </c>
      <c r="I181" s="1">
        <v>44970</v>
      </c>
    </row>
    <row r="182" spans="1:9" x14ac:dyDescent="0.2">
      <c r="A182" t="s">
        <v>197</v>
      </c>
      <c r="B182" t="s">
        <v>385</v>
      </c>
      <c r="C182" t="s">
        <v>12</v>
      </c>
      <c r="D182" t="s">
        <v>13</v>
      </c>
      <c r="E182" t="s">
        <v>73</v>
      </c>
      <c r="F182" s="1">
        <v>44823</v>
      </c>
      <c r="G182" s="1">
        <v>44823</v>
      </c>
      <c r="H182" s="1">
        <v>44837</v>
      </c>
      <c r="I182" s="1">
        <v>45254</v>
      </c>
    </row>
    <row r="183" spans="1:9" x14ac:dyDescent="0.2">
      <c r="A183" t="s">
        <v>127</v>
      </c>
      <c r="B183" t="s">
        <v>386</v>
      </c>
      <c r="C183" t="s">
        <v>12</v>
      </c>
      <c r="D183" t="s">
        <v>13</v>
      </c>
      <c r="E183" t="s">
        <v>29</v>
      </c>
      <c r="F183" s="1">
        <v>44820</v>
      </c>
      <c r="G183" s="1">
        <v>44823</v>
      </c>
      <c r="H183" s="1">
        <v>44830</v>
      </c>
      <c r="I183" s="1">
        <v>45169</v>
      </c>
    </row>
    <row r="184" spans="1:9" x14ac:dyDescent="0.2">
      <c r="A184" t="s">
        <v>388</v>
      </c>
      <c r="B184" t="s">
        <v>389</v>
      </c>
      <c r="C184" t="s">
        <v>12</v>
      </c>
      <c r="D184" t="s">
        <v>13</v>
      </c>
      <c r="E184" t="s">
        <v>29</v>
      </c>
      <c r="F184" s="1">
        <v>44826</v>
      </c>
      <c r="G184" s="1">
        <v>44827</v>
      </c>
      <c r="H184" s="1">
        <v>44841</v>
      </c>
      <c r="I184" s="1">
        <v>45010</v>
      </c>
    </row>
    <row r="185" spans="1:9" x14ac:dyDescent="0.2">
      <c r="A185" t="s">
        <v>289</v>
      </c>
      <c r="B185" t="s">
        <v>391</v>
      </c>
      <c r="C185" t="s">
        <v>12</v>
      </c>
      <c r="D185" t="s">
        <v>13</v>
      </c>
      <c r="E185" t="s">
        <v>73</v>
      </c>
      <c r="F185" s="1">
        <v>44830</v>
      </c>
      <c r="G185" s="1">
        <v>44831</v>
      </c>
      <c r="H185" s="1">
        <v>44844</v>
      </c>
      <c r="I185" s="1">
        <v>44988</v>
      </c>
    </row>
    <row r="186" spans="1:9" x14ac:dyDescent="0.2">
      <c r="A186" t="s">
        <v>392</v>
      </c>
      <c r="B186" t="s">
        <v>393</v>
      </c>
      <c r="C186" t="s">
        <v>12</v>
      </c>
      <c r="D186" t="s">
        <v>13</v>
      </c>
      <c r="E186" t="s">
        <v>29</v>
      </c>
      <c r="F186" s="1">
        <v>44827</v>
      </c>
      <c r="G186" s="1">
        <v>44831</v>
      </c>
      <c r="H186" s="1">
        <v>44845</v>
      </c>
      <c r="I186" s="1">
        <v>45107</v>
      </c>
    </row>
    <row r="187" spans="1:9" x14ac:dyDescent="0.2">
      <c r="A187" t="s">
        <v>394</v>
      </c>
      <c r="B187" t="s">
        <v>395</v>
      </c>
      <c r="C187" t="s">
        <v>12</v>
      </c>
      <c r="D187" t="s">
        <v>13</v>
      </c>
      <c r="E187" t="s">
        <v>14</v>
      </c>
      <c r="F187" s="1">
        <v>44827</v>
      </c>
      <c r="G187" s="1">
        <v>44831</v>
      </c>
      <c r="H187" s="1">
        <v>44837</v>
      </c>
      <c r="I187" s="1">
        <v>45005</v>
      </c>
    </row>
    <row r="188" spans="1:9" x14ac:dyDescent="0.2">
      <c r="A188" t="s">
        <v>396</v>
      </c>
      <c r="B188" t="s">
        <v>306</v>
      </c>
      <c r="C188" t="s">
        <v>12</v>
      </c>
      <c r="D188" t="s">
        <v>13</v>
      </c>
      <c r="E188" t="s">
        <v>17</v>
      </c>
      <c r="F188" s="1">
        <v>44826</v>
      </c>
      <c r="G188" s="1">
        <v>44831</v>
      </c>
      <c r="H188" s="1">
        <v>44861</v>
      </c>
      <c r="I188" s="1">
        <v>45238</v>
      </c>
    </row>
    <row r="189" spans="1:9" x14ac:dyDescent="0.2">
      <c r="A189" t="s">
        <v>182</v>
      </c>
      <c r="B189" t="s">
        <v>397</v>
      </c>
      <c r="C189" t="s">
        <v>12</v>
      </c>
      <c r="D189" t="s">
        <v>13</v>
      </c>
      <c r="E189" t="s">
        <v>19</v>
      </c>
      <c r="F189" s="1">
        <v>44833</v>
      </c>
      <c r="G189" s="1">
        <v>44833</v>
      </c>
      <c r="H189" s="1">
        <v>44848</v>
      </c>
      <c r="I189" s="1">
        <v>45042</v>
      </c>
    </row>
    <row r="190" spans="1:9" x14ac:dyDescent="0.2">
      <c r="A190" t="s">
        <v>398</v>
      </c>
      <c r="B190" t="s">
        <v>235</v>
      </c>
      <c r="C190" t="s">
        <v>12</v>
      </c>
      <c r="D190" t="s">
        <v>13</v>
      </c>
      <c r="E190" t="s">
        <v>37</v>
      </c>
      <c r="F190" s="1">
        <v>44837</v>
      </c>
      <c r="G190" s="1">
        <v>44837</v>
      </c>
      <c r="H190" s="1">
        <v>44873</v>
      </c>
    </row>
    <row r="191" spans="1:9" x14ac:dyDescent="0.2">
      <c r="A191" t="s">
        <v>261</v>
      </c>
      <c r="B191" t="s">
        <v>278</v>
      </c>
      <c r="C191" t="s">
        <v>12</v>
      </c>
      <c r="D191" t="s">
        <v>13</v>
      </c>
      <c r="E191" t="s">
        <v>19</v>
      </c>
      <c r="F191" s="1">
        <v>44839</v>
      </c>
      <c r="G191" s="1">
        <v>44839</v>
      </c>
      <c r="H191" s="1">
        <v>44854</v>
      </c>
      <c r="I191" s="1">
        <v>45119</v>
      </c>
    </row>
    <row r="192" spans="1:9" x14ac:dyDescent="0.2">
      <c r="A192" t="s">
        <v>400</v>
      </c>
      <c r="B192" t="s">
        <v>401</v>
      </c>
      <c r="C192" t="s">
        <v>12</v>
      </c>
      <c r="D192" t="s">
        <v>13</v>
      </c>
      <c r="E192" t="s">
        <v>19</v>
      </c>
      <c r="F192" s="1">
        <v>44846</v>
      </c>
      <c r="G192" s="1">
        <v>44847</v>
      </c>
      <c r="H192" s="1">
        <v>44862</v>
      </c>
      <c r="I192" s="1">
        <v>45012</v>
      </c>
    </row>
    <row r="193" spans="1:9" x14ac:dyDescent="0.2">
      <c r="A193" t="s">
        <v>404</v>
      </c>
      <c r="B193" t="s">
        <v>405</v>
      </c>
      <c r="C193" t="s">
        <v>12</v>
      </c>
      <c r="D193" t="s">
        <v>13</v>
      </c>
      <c r="E193" t="s">
        <v>17</v>
      </c>
      <c r="F193" s="1">
        <v>44851</v>
      </c>
      <c r="G193" s="1">
        <v>44852</v>
      </c>
      <c r="H193" s="1">
        <v>44609</v>
      </c>
      <c r="I193" s="1">
        <v>44616</v>
      </c>
    </row>
    <row r="194" spans="1:9" x14ac:dyDescent="0.2">
      <c r="A194" t="s">
        <v>406</v>
      </c>
      <c r="B194" t="s">
        <v>295</v>
      </c>
      <c r="C194" t="s">
        <v>12</v>
      </c>
      <c r="D194" t="s">
        <v>13</v>
      </c>
      <c r="E194" t="s">
        <v>17</v>
      </c>
      <c r="F194" s="1">
        <v>44853</v>
      </c>
      <c r="G194" s="1">
        <v>44853</v>
      </c>
      <c r="H194" s="1">
        <v>44862</v>
      </c>
      <c r="I194" s="1">
        <v>45169</v>
      </c>
    </row>
    <row r="195" spans="1:9" x14ac:dyDescent="0.2">
      <c r="A195" t="s">
        <v>50</v>
      </c>
      <c r="B195" t="s">
        <v>452</v>
      </c>
      <c r="C195" t="s">
        <v>12</v>
      </c>
      <c r="D195" t="s">
        <v>13</v>
      </c>
      <c r="E195" t="s">
        <v>17</v>
      </c>
      <c r="F195" s="1">
        <v>45569</v>
      </c>
      <c r="G195" s="1">
        <v>45583</v>
      </c>
      <c r="H195" s="1">
        <v>45583</v>
      </c>
    </row>
    <row r="196" spans="1:9" x14ac:dyDescent="0.2">
      <c r="A196" t="s">
        <v>425</v>
      </c>
      <c r="B196" t="s">
        <v>393</v>
      </c>
      <c r="C196" t="s">
        <v>12</v>
      </c>
      <c r="D196" t="s">
        <v>13</v>
      </c>
      <c r="E196" t="s">
        <v>17</v>
      </c>
      <c r="F196" s="1">
        <v>45569</v>
      </c>
      <c r="G196" s="1">
        <v>45583</v>
      </c>
      <c r="H196" s="1">
        <v>45586</v>
      </c>
    </row>
    <row r="197" spans="1:9" x14ac:dyDescent="0.2">
      <c r="A197" t="s">
        <v>433</v>
      </c>
      <c r="B197" t="s">
        <v>453</v>
      </c>
      <c r="C197" t="s">
        <v>12</v>
      </c>
      <c r="D197" t="s">
        <v>436</v>
      </c>
      <c r="E197" t="s">
        <v>29</v>
      </c>
      <c r="F197" s="1">
        <v>45578</v>
      </c>
      <c r="G197" s="1">
        <v>45583</v>
      </c>
      <c r="H197" s="1">
        <v>45586</v>
      </c>
    </row>
    <row r="198" spans="1:9" x14ac:dyDescent="0.2">
      <c r="A198" t="s">
        <v>313</v>
      </c>
      <c r="B198" t="s">
        <v>424</v>
      </c>
      <c r="C198" t="s">
        <v>12</v>
      </c>
      <c r="D198" t="s">
        <v>13</v>
      </c>
      <c r="E198" t="s">
        <v>17</v>
      </c>
      <c r="F198" s="1">
        <v>45576</v>
      </c>
      <c r="G198" s="1">
        <v>45583</v>
      </c>
      <c r="H198" s="1">
        <v>45586</v>
      </c>
    </row>
    <row r="199" spans="1:9" x14ac:dyDescent="0.2">
      <c r="A199" t="s">
        <v>426</v>
      </c>
      <c r="B199" t="s">
        <v>457</v>
      </c>
      <c r="C199" t="s">
        <v>12</v>
      </c>
      <c r="D199" t="s">
        <v>13</v>
      </c>
      <c r="E199" t="s">
        <v>29</v>
      </c>
      <c r="F199" s="1">
        <v>45517</v>
      </c>
      <c r="G199" s="1">
        <v>45588</v>
      </c>
      <c r="H199" s="1">
        <v>45609</v>
      </c>
    </row>
    <row r="200" spans="1:9" x14ac:dyDescent="0.2">
      <c r="A200" t="s">
        <v>20</v>
      </c>
      <c r="B200" t="s">
        <v>21</v>
      </c>
      <c r="C200" t="s">
        <v>12</v>
      </c>
      <c r="D200" t="s">
        <v>13</v>
      </c>
      <c r="E200" t="s">
        <v>19</v>
      </c>
      <c r="F200" s="1">
        <v>45603</v>
      </c>
      <c r="G200" s="1">
        <v>45603</v>
      </c>
      <c r="H200" s="1">
        <v>45583</v>
      </c>
    </row>
    <row r="201" spans="1:9" x14ac:dyDescent="0.2">
      <c r="A201" t="s">
        <v>454</v>
      </c>
      <c r="B201" t="s">
        <v>248</v>
      </c>
      <c r="C201" t="s">
        <v>12</v>
      </c>
      <c r="D201" t="s">
        <v>13</v>
      </c>
      <c r="E201" t="s">
        <v>29</v>
      </c>
      <c r="F201" s="1">
        <v>45603</v>
      </c>
      <c r="G201" s="1">
        <v>45603</v>
      </c>
      <c r="H201" s="1">
        <v>45586</v>
      </c>
    </row>
    <row r="202" spans="1:9" x14ac:dyDescent="0.2">
      <c r="A202" t="s">
        <v>455</v>
      </c>
      <c r="B202" t="s">
        <v>456</v>
      </c>
      <c r="C202" t="s">
        <v>12</v>
      </c>
      <c r="D202" t="s">
        <v>13</v>
      </c>
      <c r="E202" t="s">
        <v>29</v>
      </c>
      <c r="F202" s="1">
        <v>45603</v>
      </c>
      <c r="G202" s="1">
        <v>45603</v>
      </c>
      <c r="H202" s="1">
        <v>45586</v>
      </c>
    </row>
    <row r="203" spans="1:9" x14ac:dyDescent="0.2">
      <c r="A203" t="s">
        <v>137</v>
      </c>
      <c r="B203" t="s">
        <v>458</v>
      </c>
      <c r="C203" t="s">
        <v>12</v>
      </c>
      <c r="D203" t="s">
        <v>436</v>
      </c>
      <c r="E203" t="s">
        <v>19</v>
      </c>
      <c r="F203" s="1">
        <v>45602</v>
      </c>
      <c r="G203" s="1">
        <v>45603</v>
      </c>
      <c r="H203" s="1">
        <v>45614</v>
      </c>
    </row>
    <row r="204" spans="1:9" x14ac:dyDescent="0.2">
      <c r="A204" t="s">
        <v>399</v>
      </c>
      <c r="B204" t="s">
        <v>469</v>
      </c>
      <c r="C204" t="s">
        <v>12</v>
      </c>
      <c r="D204" t="s">
        <v>13</v>
      </c>
      <c r="E204" t="s">
        <v>29</v>
      </c>
      <c r="F204" s="1">
        <v>45603</v>
      </c>
      <c r="G204" s="1">
        <v>45603</v>
      </c>
      <c r="H204" s="1">
        <v>45623</v>
      </c>
    </row>
    <row r="205" spans="1:9" x14ac:dyDescent="0.2">
      <c r="A205" t="s">
        <v>146</v>
      </c>
      <c r="B205" t="s">
        <v>448</v>
      </c>
      <c r="C205" t="s">
        <v>12</v>
      </c>
      <c r="D205" t="s">
        <v>13</v>
      </c>
      <c r="E205" t="s">
        <v>17</v>
      </c>
      <c r="F205" s="1">
        <v>45603</v>
      </c>
      <c r="G205" s="1">
        <v>45603</v>
      </c>
      <c r="H205" s="1">
        <v>45628</v>
      </c>
    </row>
    <row r="206" spans="1:9" x14ac:dyDescent="0.2">
      <c r="A206" t="s">
        <v>427</v>
      </c>
      <c r="B206" t="s">
        <v>474</v>
      </c>
      <c r="C206" t="s">
        <v>12</v>
      </c>
      <c r="D206" t="s">
        <v>436</v>
      </c>
      <c r="E206" t="s">
        <v>29</v>
      </c>
      <c r="F206" s="1">
        <v>45602</v>
      </c>
      <c r="G206" s="1">
        <v>45603</v>
      </c>
      <c r="H206" s="1">
        <v>45628</v>
      </c>
    </row>
    <row r="207" spans="1:9" x14ac:dyDescent="0.2">
      <c r="A207" t="s">
        <v>81</v>
      </c>
      <c r="B207" t="s">
        <v>354</v>
      </c>
      <c r="C207" t="s">
        <v>12</v>
      </c>
      <c r="D207" t="s">
        <v>13</v>
      </c>
      <c r="F207" s="1">
        <v>45603</v>
      </c>
      <c r="G207" s="1">
        <v>45603</v>
      </c>
    </row>
    <row r="208" spans="1:9" x14ac:dyDescent="0.2">
      <c r="A208" t="s">
        <v>484</v>
      </c>
      <c r="B208" t="s">
        <v>363</v>
      </c>
      <c r="C208" t="s">
        <v>12</v>
      </c>
      <c r="D208" t="s">
        <v>13</v>
      </c>
      <c r="F208" s="1">
        <v>45603</v>
      </c>
      <c r="G208" s="1">
        <v>45603</v>
      </c>
    </row>
    <row r="209" spans="1:8" x14ac:dyDescent="0.2">
      <c r="A209" t="s">
        <v>485</v>
      </c>
      <c r="B209" t="s">
        <v>486</v>
      </c>
      <c r="C209" t="s">
        <v>12</v>
      </c>
      <c r="D209" t="s">
        <v>436</v>
      </c>
      <c r="F209" s="1">
        <v>45602</v>
      </c>
      <c r="G209" s="1">
        <v>45603</v>
      </c>
    </row>
    <row r="210" spans="1:8" x14ac:dyDescent="0.2">
      <c r="A210" t="s">
        <v>487</v>
      </c>
      <c r="B210" t="s">
        <v>488</v>
      </c>
      <c r="C210" t="s">
        <v>12</v>
      </c>
      <c r="D210" t="s">
        <v>13</v>
      </c>
      <c r="F210" s="1">
        <v>45561</v>
      </c>
      <c r="G210" s="1">
        <v>45603</v>
      </c>
    </row>
    <row r="211" spans="1:8" x14ac:dyDescent="0.2">
      <c r="A211" t="s">
        <v>420</v>
      </c>
      <c r="B211" t="s">
        <v>415</v>
      </c>
      <c r="C211" t="s">
        <v>12</v>
      </c>
      <c r="D211" t="s">
        <v>13</v>
      </c>
      <c r="E211" t="s">
        <v>19</v>
      </c>
      <c r="F211" s="1">
        <v>45604</v>
      </c>
      <c r="G211" s="1">
        <v>45604</v>
      </c>
      <c r="H211" s="1">
        <v>45614</v>
      </c>
    </row>
    <row r="212" spans="1:8" x14ac:dyDescent="0.2">
      <c r="A212" t="s">
        <v>459</v>
      </c>
      <c r="B212" t="s">
        <v>460</v>
      </c>
      <c r="C212" t="s">
        <v>12</v>
      </c>
      <c r="D212" t="s">
        <v>13</v>
      </c>
      <c r="E212" t="s">
        <v>19</v>
      </c>
      <c r="F212" s="1">
        <v>45604</v>
      </c>
      <c r="G212" s="1">
        <v>45604</v>
      </c>
      <c r="H212" s="1">
        <v>45614</v>
      </c>
    </row>
    <row r="213" spans="1:8" x14ac:dyDescent="0.2">
      <c r="A213" t="s">
        <v>462</v>
      </c>
      <c r="B213" t="s">
        <v>463</v>
      </c>
      <c r="C213" t="s">
        <v>12</v>
      </c>
      <c r="D213" t="s">
        <v>13</v>
      </c>
      <c r="E213" t="s">
        <v>29</v>
      </c>
      <c r="F213" s="1">
        <v>45604</v>
      </c>
      <c r="G213" s="1">
        <v>45604</v>
      </c>
      <c r="H213" s="1">
        <v>45616</v>
      </c>
    </row>
    <row r="214" spans="1:8" x14ac:dyDescent="0.2">
      <c r="A214" t="s">
        <v>422</v>
      </c>
      <c r="B214" t="s">
        <v>475</v>
      </c>
      <c r="C214" t="s">
        <v>12</v>
      </c>
      <c r="D214" t="s">
        <v>13</v>
      </c>
      <c r="E214" t="s">
        <v>115</v>
      </c>
      <c r="F214" s="1">
        <v>45604</v>
      </c>
      <c r="G214" s="1">
        <v>45604</v>
      </c>
      <c r="H214" s="1">
        <v>45628</v>
      </c>
    </row>
    <row r="215" spans="1:8" x14ac:dyDescent="0.2">
      <c r="A215" t="s">
        <v>482</v>
      </c>
      <c r="B215" t="s">
        <v>483</v>
      </c>
      <c r="C215" t="s">
        <v>12</v>
      </c>
      <c r="D215" t="s">
        <v>13</v>
      </c>
      <c r="E215" t="s">
        <v>17</v>
      </c>
      <c r="F215" s="1">
        <v>45604</v>
      </c>
      <c r="G215" s="1">
        <v>45604</v>
      </c>
      <c r="H215" s="1">
        <v>45636</v>
      </c>
    </row>
    <row r="216" spans="1:8" x14ac:dyDescent="0.2">
      <c r="A216" t="s">
        <v>301</v>
      </c>
      <c r="B216" t="s">
        <v>489</v>
      </c>
      <c r="C216" t="s">
        <v>12</v>
      </c>
      <c r="D216" t="s">
        <v>13</v>
      </c>
      <c r="F216" s="1">
        <v>45604</v>
      </c>
      <c r="G216" s="1">
        <v>45604</v>
      </c>
    </row>
    <row r="217" spans="1:8" x14ac:dyDescent="0.2">
      <c r="A217" t="s">
        <v>28</v>
      </c>
      <c r="B217" t="s">
        <v>413</v>
      </c>
      <c r="C217" t="s">
        <v>12</v>
      </c>
      <c r="D217" t="s">
        <v>13</v>
      </c>
      <c r="E217" t="s">
        <v>37</v>
      </c>
      <c r="F217" s="1">
        <v>45604</v>
      </c>
      <c r="G217" s="1">
        <v>45604</v>
      </c>
    </row>
    <row r="218" spans="1:8" x14ac:dyDescent="0.2">
      <c r="A218" t="s">
        <v>28</v>
      </c>
      <c r="B218" t="s">
        <v>149</v>
      </c>
      <c r="C218" t="s">
        <v>12</v>
      </c>
      <c r="D218" t="s">
        <v>13</v>
      </c>
      <c r="F218" s="1">
        <v>45604</v>
      </c>
      <c r="G218" s="1">
        <v>45604</v>
      </c>
    </row>
    <row r="219" spans="1:8" x14ac:dyDescent="0.2">
      <c r="A219" t="s">
        <v>57</v>
      </c>
      <c r="B219" t="s">
        <v>464</v>
      </c>
      <c r="C219" t="s">
        <v>12</v>
      </c>
      <c r="D219" t="s">
        <v>13</v>
      </c>
      <c r="E219" t="s">
        <v>17</v>
      </c>
      <c r="F219" s="1">
        <v>45608</v>
      </c>
      <c r="G219" s="1">
        <v>45608</v>
      </c>
      <c r="H219" s="1">
        <v>45621</v>
      </c>
    </row>
    <row r="220" spans="1:8" x14ac:dyDescent="0.2">
      <c r="A220" t="s">
        <v>476</v>
      </c>
      <c r="B220" t="s">
        <v>477</v>
      </c>
      <c r="C220" t="s">
        <v>12</v>
      </c>
      <c r="D220" t="s">
        <v>13</v>
      </c>
      <c r="E220" t="s">
        <v>29</v>
      </c>
      <c r="F220" s="1">
        <v>45608</v>
      </c>
      <c r="G220" s="1">
        <v>45608</v>
      </c>
      <c r="H220" s="1">
        <v>45630</v>
      </c>
    </row>
    <row r="221" spans="1:8" x14ac:dyDescent="0.2">
      <c r="A221" t="s">
        <v>490</v>
      </c>
      <c r="B221" t="s">
        <v>491</v>
      </c>
      <c r="C221" t="s">
        <v>12</v>
      </c>
      <c r="D221" t="s">
        <v>13</v>
      </c>
      <c r="F221" s="1">
        <v>45608</v>
      </c>
      <c r="G221" s="1">
        <v>45608</v>
      </c>
    </row>
    <row r="222" spans="1:8" x14ac:dyDescent="0.2">
      <c r="A222" t="s">
        <v>447</v>
      </c>
      <c r="B222" t="s">
        <v>461</v>
      </c>
      <c r="C222" t="s">
        <v>12</v>
      </c>
      <c r="D222" t="s">
        <v>13</v>
      </c>
      <c r="E222" t="s">
        <v>29</v>
      </c>
      <c r="F222" s="1">
        <v>45610</v>
      </c>
      <c r="G222" s="1">
        <v>45610</v>
      </c>
      <c r="H222" s="1">
        <v>45615</v>
      </c>
    </row>
    <row r="223" spans="1:8" x14ac:dyDescent="0.2">
      <c r="A223" t="s">
        <v>465</v>
      </c>
      <c r="B223" t="s">
        <v>86</v>
      </c>
      <c r="C223" t="s">
        <v>12</v>
      </c>
      <c r="D223" t="s">
        <v>13</v>
      </c>
      <c r="E223" t="s">
        <v>17</v>
      </c>
      <c r="F223" s="1">
        <v>45610</v>
      </c>
      <c r="G223" s="1">
        <v>45610</v>
      </c>
      <c r="H223" s="1">
        <v>45621</v>
      </c>
    </row>
    <row r="224" spans="1:8" x14ac:dyDescent="0.2">
      <c r="A224" t="s">
        <v>293</v>
      </c>
      <c r="B224" t="s">
        <v>466</v>
      </c>
      <c r="C224" t="s">
        <v>12</v>
      </c>
      <c r="D224" t="s">
        <v>13</v>
      </c>
      <c r="E224" t="s">
        <v>19</v>
      </c>
      <c r="F224" s="1">
        <v>45610</v>
      </c>
      <c r="G224" s="1">
        <v>45610</v>
      </c>
      <c r="H224" s="1">
        <v>45621</v>
      </c>
    </row>
    <row r="225" spans="1:8" x14ac:dyDescent="0.2">
      <c r="A225" t="s">
        <v>467</v>
      </c>
      <c r="B225" t="s">
        <v>412</v>
      </c>
      <c r="C225" t="s">
        <v>12</v>
      </c>
      <c r="D225" t="s">
        <v>13</v>
      </c>
      <c r="E225" t="s">
        <v>58</v>
      </c>
      <c r="F225" s="1">
        <v>45610</v>
      </c>
      <c r="G225" s="1">
        <v>45610</v>
      </c>
      <c r="H225" s="1">
        <v>45621</v>
      </c>
    </row>
    <row r="226" spans="1:8" x14ac:dyDescent="0.2">
      <c r="A226" t="s">
        <v>468</v>
      </c>
      <c r="B226" t="s">
        <v>326</v>
      </c>
      <c r="C226" t="s">
        <v>12</v>
      </c>
      <c r="D226" t="s">
        <v>13</v>
      </c>
      <c r="E226" t="s">
        <v>37</v>
      </c>
      <c r="F226" s="1">
        <v>45610</v>
      </c>
      <c r="G226" s="1">
        <v>45610</v>
      </c>
      <c r="H226" s="1">
        <v>45621</v>
      </c>
    </row>
    <row r="227" spans="1:8" x14ac:dyDescent="0.2">
      <c r="A227" t="s">
        <v>470</v>
      </c>
      <c r="B227" t="s">
        <v>471</v>
      </c>
      <c r="C227" t="s">
        <v>12</v>
      </c>
      <c r="D227" t="s">
        <v>13</v>
      </c>
      <c r="E227" t="s">
        <v>29</v>
      </c>
      <c r="F227" s="1">
        <v>45610</v>
      </c>
      <c r="G227" s="1">
        <v>45610</v>
      </c>
      <c r="H227" s="1">
        <v>45623</v>
      </c>
    </row>
    <row r="228" spans="1:8" x14ac:dyDescent="0.2">
      <c r="A228" t="s">
        <v>472</v>
      </c>
      <c r="B228" t="s">
        <v>473</v>
      </c>
      <c r="C228" t="s">
        <v>12</v>
      </c>
      <c r="D228" t="s">
        <v>13</v>
      </c>
      <c r="F228" s="1">
        <v>45610</v>
      </c>
      <c r="G228" s="1">
        <v>45610</v>
      </c>
      <c r="H228" s="1">
        <v>45623</v>
      </c>
    </row>
    <row r="229" spans="1:8" x14ac:dyDescent="0.2">
      <c r="A229" t="s">
        <v>197</v>
      </c>
      <c r="B229" t="s">
        <v>385</v>
      </c>
      <c r="C229" t="s">
        <v>12</v>
      </c>
      <c r="D229" t="s">
        <v>13</v>
      </c>
      <c r="E229" t="s">
        <v>73</v>
      </c>
      <c r="F229" s="1">
        <v>45610</v>
      </c>
      <c r="G229" s="1">
        <v>45610</v>
      </c>
      <c r="H229" s="1">
        <v>45623</v>
      </c>
    </row>
    <row r="230" spans="1:8" x14ac:dyDescent="0.2">
      <c r="A230" t="s">
        <v>442</v>
      </c>
      <c r="B230" t="s">
        <v>443</v>
      </c>
      <c r="C230" t="s">
        <v>12</v>
      </c>
      <c r="D230" t="s">
        <v>13</v>
      </c>
      <c r="E230" t="s">
        <v>29</v>
      </c>
      <c r="F230" s="1">
        <v>45610</v>
      </c>
      <c r="G230" s="1">
        <v>45610</v>
      </c>
      <c r="H230" s="1">
        <v>45628</v>
      </c>
    </row>
    <row r="231" spans="1:8" x14ac:dyDescent="0.2">
      <c r="A231" t="s">
        <v>36</v>
      </c>
      <c r="B231" t="s">
        <v>492</v>
      </c>
      <c r="C231" t="s">
        <v>12</v>
      </c>
      <c r="D231" t="s">
        <v>13</v>
      </c>
      <c r="F231" s="1">
        <v>45610</v>
      </c>
      <c r="G231" s="1">
        <v>45610</v>
      </c>
    </row>
    <row r="232" spans="1:8" x14ac:dyDescent="0.2">
      <c r="A232" t="s">
        <v>268</v>
      </c>
      <c r="B232" t="s">
        <v>493</v>
      </c>
      <c r="C232" t="s">
        <v>12</v>
      </c>
      <c r="D232" t="s">
        <v>13</v>
      </c>
      <c r="F232" s="1">
        <v>45610</v>
      </c>
      <c r="G232" s="1">
        <v>45610</v>
      </c>
    </row>
    <row r="233" spans="1:8" x14ac:dyDescent="0.2">
      <c r="A233" t="s">
        <v>124</v>
      </c>
      <c r="B233" t="s">
        <v>494</v>
      </c>
      <c r="C233" t="s">
        <v>12</v>
      </c>
      <c r="D233" t="s">
        <v>13</v>
      </c>
      <c r="F233" s="1">
        <v>45610</v>
      </c>
      <c r="G233" s="1">
        <v>45610</v>
      </c>
    </row>
    <row r="234" spans="1:8" x14ac:dyDescent="0.2">
      <c r="A234" t="s">
        <v>402</v>
      </c>
      <c r="B234" t="s">
        <v>495</v>
      </c>
      <c r="C234" t="s">
        <v>12</v>
      </c>
      <c r="D234" t="s">
        <v>13</v>
      </c>
      <c r="F234" s="1">
        <v>45610</v>
      </c>
      <c r="G234" s="1">
        <v>45610</v>
      </c>
    </row>
    <row r="235" spans="1:8" x14ac:dyDescent="0.2">
      <c r="A235" t="s">
        <v>496</v>
      </c>
      <c r="B235" t="s">
        <v>497</v>
      </c>
      <c r="C235" t="s">
        <v>12</v>
      </c>
      <c r="D235" t="s">
        <v>13</v>
      </c>
      <c r="F235" s="1">
        <v>45610</v>
      </c>
      <c r="G235" s="1">
        <v>45610</v>
      </c>
    </row>
    <row r="236" spans="1:8" x14ac:dyDescent="0.2">
      <c r="A236" t="s">
        <v>498</v>
      </c>
      <c r="B236" t="s">
        <v>499</v>
      </c>
      <c r="C236" t="s">
        <v>12</v>
      </c>
      <c r="D236" t="s">
        <v>13</v>
      </c>
      <c r="F236" s="1">
        <v>45610</v>
      </c>
      <c r="G236" s="1">
        <v>45610</v>
      </c>
    </row>
    <row r="237" spans="1:8" x14ac:dyDescent="0.2">
      <c r="A237" t="s">
        <v>416</v>
      </c>
      <c r="B237" t="s">
        <v>500</v>
      </c>
      <c r="C237" t="s">
        <v>12</v>
      </c>
      <c r="D237" t="s">
        <v>13</v>
      </c>
      <c r="F237" s="1">
        <v>45610</v>
      </c>
      <c r="G237" s="1">
        <v>45610</v>
      </c>
    </row>
    <row r="238" spans="1:8" x14ac:dyDescent="0.2">
      <c r="A238" t="s">
        <v>272</v>
      </c>
      <c r="B238" t="s">
        <v>273</v>
      </c>
      <c r="C238" t="s">
        <v>12</v>
      </c>
      <c r="D238" t="s">
        <v>13</v>
      </c>
      <c r="F238" s="1">
        <v>45610</v>
      </c>
      <c r="G238" s="1">
        <v>45610</v>
      </c>
    </row>
    <row r="239" spans="1:8" x14ac:dyDescent="0.2">
      <c r="A239" t="s">
        <v>501</v>
      </c>
      <c r="B239" t="s">
        <v>502</v>
      </c>
      <c r="C239" t="s">
        <v>12</v>
      </c>
      <c r="D239" t="s">
        <v>13</v>
      </c>
      <c r="F239" s="1">
        <v>45610</v>
      </c>
      <c r="G239" s="1">
        <v>45610</v>
      </c>
    </row>
    <row r="240" spans="1:8" x14ac:dyDescent="0.2">
      <c r="A240" t="s">
        <v>281</v>
      </c>
      <c r="B240" t="s">
        <v>503</v>
      </c>
      <c r="C240" t="s">
        <v>12</v>
      </c>
      <c r="D240" t="s">
        <v>13</v>
      </c>
      <c r="F240" s="1">
        <v>45610</v>
      </c>
      <c r="G240" s="1">
        <v>45610</v>
      </c>
    </row>
    <row r="241" spans="1:8" x14ac:dyDescent="0.2">
      <c r="A241" t="s">
        <v>83</v>
      </c>
      <c r="B241" t="s">
        <v>504</v>
      </c>
      <c r="C241" t="s">
        <v>12</v>
      </c>
      <c r="D241" t="s">
        <v>13</v>
      </c>
      <c r="F241" s="1">
        <v>45610</v>
      </c>
      <c r="G241" s="1">
        <v>45610</v>
      </c>
    </row>
    <row r="242" spans="1:8" x14ac:dyDescent="0.2">
      <c r="A242" t="s">
        <v>241</v>
      </c>
      <c r="B242" t="s">
        <v>423</v>
      </c>
      <c r="C242" t="s">
        <v>12</v>
      </c>
      <c r="D242" t="s">
        <v>13</v>
      </c>
      <c r="E242" t="s">
        <v>29</v>
      </c>
      <c r="F242" s="1">
        <v>45611</v>
      </c>
      <c r="G242" s="1">
        <v>45621</v>
      </c>
      <c r="H242" s="1">
        <v>45630</v>
      </c>
    </row>
    <row r="243" spans="1:8" x14ac:dyDescent="0.2">
      <c r="A243" t="s">
        <v>505</v>
      </c>
      <c r="B243" t="s">
        <v>506</v>
      </c>
      <c r="C243" t="s">
        <v>12</v>
      </c>
      <c r="D243" t="s">
        <v>13</v>
      </c>
      <c r="F243" s="1">
        <v>45621</v>
      </c>
      <c r="G243" s="1">
        <v>45621</v>
      </c>
    </row>
    <row r="244" spans="1:8" x14ac:dyDescent="0.2">
      <c r="A244" t="s">
        <v>507</v>
      </c>
      <c r="B244" t="s">
        <v>508</v>
      </c>
      <c r="C244" t="s">
        <v>12</v>
      </c>
      <c r="D244" t="s">
        <v>13</v>
      </c>
      <c r="F244" s="1">
        <v>45614</v>
      </c>
      <c r="G244" s="1">
        <v>45621</v>
      </c>
    </row>
    <row r="245" spans="1:8" x14ac:dyDescent="0.2">
      <c r="A245" t="s">
        <v>509</v>
      </c>
      <c r="B245" t="s">
        <v>510</v>
      </c>
      <c r="C245" t="s">
        <v>12</v>
      </c>
      <c r="D245" t="s">
        <v>13</v>
      </c>
      <c r="F245" s="1">
        <v>45611</v>
      </c>
      <c r="G245" s="1">
        <v>45621</v>
      </c>
    </row>
    <row r="246" spans="1:8" x14ac:dyDescent="0.2">
      <c r="A246" t="s">
        <v>390</v>
      </c>
      <c r="B246" t="s">
        <v>478</v>
      </c>
      <c r="C246" t="s">
        <v>12</v>
      </c>
      <c r="D246" t="s">
        <v>13</v>
      </c>
      <c r="E246" t="s">
        <v>29</v>
      </c>
      <c r="F246" s="1">
        <v>45621</v>
      </c>
      <c r="G246" s="1">
        <v>45622</v>
      </c>
      <c r="H246" s="1">
        <v>45630</v>
      </c>
    </row>
    <row r="247" spans="1:8" x14ac:dyDescent="0.2">
      <c r="A247" t="s">
        <v>479</v>
      </c>
      <c r="B247" t="s">
        <v>480</v>
      </c>
      <c r="C247" t="s">
        <v>12</v>
      </c>
      <c r="D247" t="s">
        <v>13</v>
      </c>
      <c r="E247" t="s">
        <v>29</v>
      </c>
      <c r="F247" s="1">
        <v>45621</v>
      </c>
      <c r="G247" s="1">
        <v>45622</v>
      </c>
      <c r="H247" s="1">
        <v>45630</v>
      </c>
    </row>
    <row r="248" spans="1:8" x14ac:dyDescent="0.2">
      <c r="A248" t="s">
        <v>481</v>
      </c>
      <c r="B248" t="s">
        <v>440</v>
      </c>
      <c r="C248" t="s">
        <v>12</v>
      </c>
      <c r="D248" t="s">
        <v>436</v>
      </c>
      <c r="E248" t="s">
        <v>29</v>
      </c>
      <c r="F248" s="1">
        <v>45623</v>
      </c>
      <c r="G248" s="1">
        <v>45623</v>
      </c>
      <c r="H248" s="1">
        <v>45635</v>
      </c>
    </row>
    <row r="249" spans="1:8" x14ac:dyDescent="0.2">
      <c r="A249" t="s">
        <v>140</v>
      </c>
      <c r="B249" t="s">
        <v>511</v>
      </c>
      <c r="C249" t="s">
        <v>12</v>
      </c>
      <c r="D249" t="s">
        <v>436</v>
      </c>
      <c r="F249" s="1">
        <v>45623</v>
      </c>
      <c r="G249" s="1">
        <v>45623</v>
      </c>
    </row>
    <row r="250" spans="1:8" x14ac:dyDescent="0.2">
      <c r="A250" t="s">
        <v>145</v>
      </c>
      <c r="B250" t="s">
        <v>439</v>
      </c>
      <c r="C250" t="s">
        <v>12</v>
      </c>
      <c r="D250" t="s">
        <v>13</v>
      </c>
      <c r="F250" s="1">
        <v>45630</v>
      </c>
      <c r="G250" s="1">
        <v>45631</v>
      </c>
    </row>
    <row r="251" spans="1:8" x14ac:dyDescent="0.2">
      <c r="A251" t="s">
        <v>444</v>
      </c>
      <c r="B251" t="s">
        <v>512</v>
      </c>
      <c r="C251" t="s">
        <v>12</v>
      </c>
      <c r="D251" t="s">
        <v>13</v>
      </c>
      <c r="F251" s="1">
        <v>45636</v>
      </c>
      <c r="G251" s="1">
        <v>45636</v>
      </c>
    </row>
    <row r="252" spans="1:8" x14ac:dyDescent="0.2">
      <c r="A252" t="s">
        <v>513</v>
      </c>
      <c r="B252" t="s">
        <v>514</v>
      </c>
      <c r="C252" t="s">
        <v>12</v>
      </c>
      <c r="D252" t="s">
        <v>13</v>
      </c>
      <c r="F252" s="1">
        <v>45636</v>
      </c>
      <c r="G252" s="1">
        <v>45636</v>
      </c>
    </row>
    <row r="253" spans="1:8" x14ac:dyDescent="0.2">
      <c r="A253" t="s">
        <v>431</v>
      </c>
      <c r="B253" t="s">
        <v>432</v>
      </c>
      <c r="C253" t="s">
        <v>12</v>
      </c>
      <c r="D253" t="s">
        <v>13</v>
      </c>
      <c r="F253" s="1">
        <v>45635</v>
      </c>
      <c r="G253" s="1">
        <v>45636</v>
      </c>
    </row>
    <row r="254" spans="1:8" x14ac:dyDescent="0.2">
      <c r="A254" t="s">
        <v>515</v>
      </c>
      <c r="B254" t="s">
        <v>516</v>
      </c>
      <c r="C254" t="s">
        <v>12</v>
      </c>
      <c r="D254" t="s">
        <v>13</v>
      </c>
      <c r="F254" s="1">
        <v>45603</v>
      </c>
      <c r="G254" s="1">
        <v>45636</v>
      </c>
    </row>
    <row r="255" spans="1:8" x14ac:dyDescent="0.2">
      <c r="A255" t="s">
        <v>445</v>
      </c>
      <c r="B255" t="s">
        <v>451</v>
      </c>
      <c r="C255" t="s">
        <v>12</v>
      </c>
      <c r="D255" t="s">
        <v>13</v>
      </c>
      <c r="F255" s="1">
        <v>45615</v>
      </c>
    </row>
    <row r="256" spans="1:8" x14ac:dyDescent="0.2">
      <c r="A256" t="s">
        <v>119</v>
      </c>
      <c r="B256" t="s">
        <v>120</v>
      </c>
      <c r="C256" t="s">
        <v>12</v>
      </c>
      <c r="D256" t="s">
        <v>13</v>
      </c>
      <c r="F256" s="1">
        <v>45446</v>
      </c>
    </row>
    <row r="257" spans="1:8" x14ac:dyDescent="0.2">
      <c r="A257" t="s">
        <v>372</v>
      </c>
      <c r="B257" t="s">
        <v>517</v>
      </c>
      <c r="C257" t="s">
        <v>12</v>
      </c>
      <c r="D257" t="s">
        <v>13</v>
      </c>
      <c r="F257" s="1">
        <v>45414</v>
      </c>
    </row>
    <row r="258" spans="1:8" x14ac:dyDescent="0.2">
      <c r="A258" t="s">
        <v>518</v>
      </c>
      <c r="B258" t="s">
        <v>519</v>
      </c>
      <c r="C258" t="s">
        <v>12</v>
      </c>
      <c r="D258" t="s">
        <v>13</v>
      </c>
      <c r="F258" s="1">
        <v>45386</v>
      </c>
    </row>
    <row r="259" spans="1:8" x14ac:dyDescent="0.2">
      <c r="A259" t="s">
        <v>26</v>
      </c>
      <c r="B259" t="s">
        <v>520</v>
      </c>
      <c r="C259" t="s">
        <v>12</v>
      </c>
      <c r="D259" t="s">
        <v>436</v>
      </c>
      <c r="F259" s="1">
        <v>45337</v>
      </c>
    </row>
    <row r="260" spans="1:8" x14ac:dyDescent="0.2">
      <c r="A260" t="s">
        <v>410</v>
      </c>
      <c r="B260" t="s">
        <v>411</v>
      </c>
      <c r="C260" t="s">
        <v>12</v>
      </c>
      <c r="D260" t="s">
        <v>13</v>
      </c>
      <c r="F260" s="1">
        <v>44893</v>
      </c>
    </row>
    <row r="261" spans="1:8" x14ac:dyDescent="0.2">
      <c r="A261" t="s">
        <v>407</v>
      </c>
      <c r="B261" t="s">
        <v>408</v>
      </c>
      <c r="C261" t="s">
        <v>12</v>
      </c>
      <c r="D261" t="s">
        <v>13</v>
      </c>
      <c r="F261" s="1">
        <v>44879</v>
      </c>
    </row>
    <row r="262" spans="1:8" x14ac:dyDescent="0.2">
      <c r="A262" t="s">
        <v>421</v>
      </c>
      <c r="B262" t="s">
        <v>521</v>
      </c>
      <c r="C262" t="s">
        <v>12</v>
      </c>
      <c r="D262" t="s">
        <v>109</v>
      </c>
      <c r="F262" s="1">
        <v>44851</v>
      </c>
    </row>
    <row r="263" spans="1:8" x14ac:dyDescent="0.2">
      <c r="A263" t="s">
        <v>522</v>
      </c>
      <c r="B263" t="s">
        <v>27</v>
      </c>
      <c r="C263" t="s">
        <v>12</v>
      </c>
      <c r="D263" t="s">
        <v>13</v>
      </c>
      <c r="F263" s="1">
        <v>44841</v>
      </c>
    </row>
    <row r="264" spans="1:8" x14ac:dyDescent="0.2">
      <c r="A264" t="s">
        <v>523</v>
      </c>
      <c r="B264" t="s">
        <v>441</v>
      </c>
      <c r="C264" t="s">
        <v>12</v>
      </c>
      <c r="D264" t="s">
        <v>109</v>
      </c>
      <c r="F264" s="1">
        <v>44837</v>
      </c>
    </row>
    <row r="265" spans="1:8" x14ac:dyDescent="0.2">
      <c r="A265" t="s">
        <v>522</v>
      </c>
      <c r="B265" t="s">
        <v>27</v>
      </c>
      <c r="C265" t="s">
        <v>12</v>
      </c>
      <c r="D265" t="s">
        <v>13</v>
      </c>
      <c r="F265" s="1">
        <v>44837</v>
      </c>
    </row>
    <row r="266" spans="1:8" x14ac:dyDescent="0.2">
      <c r="A266" t="s">
        <v>524</v>
      </c>
      <c r="B266" t="s">
        <v>525</v>
      </c>
      <c r="C266" t="s">
        <v>47</v>
      </c>
      <c r="D266" t="s">
        <v>77</v>
      </c>
      <c r="E266" t="s">
        <v>29</v>
      </c>
      <c r="F266" s="1">
        <v>45560</v>
      </c>
      <c r="G266" s="1">
        <v>45583</v>
      </c>
      <c r="H266" s="1">
        <v>45583</v>
      </c>
    </row>
    <row r="267" spans="1:8" x14ac:dyDescent="0.2">
      <c r="A267" t="s">
        <v>434</v>
      </c>
      <c r="B267" t="s">
        <v>526</v>
      </c>
      <c r="C267" t="s">
        <v>47</v>
      </c>
      <c r="D267" t="s">
        <v>77</v>
      </c>
      <c r="E267" t="s">
        <v>29</v>
      </c>
      <c r="F267" s="1">
        <v>45581</v>
      </c>
      <c r="G267" s="1">
        <v>45583</v>
      </c>
      <c r="H267" s="1">
        <v>45583</v>
      </c>
    </row>
    <row r="268" spans="1:8" x14ac:dyDescent="0.2">
      <c r="A268" t="s">
        <v>527</v>
      </c>
      <c r="B268" t="s">
        <v>418</v>
      </c>
      <c r="C268" t="s">
        <v>47</v>
      </c>
      <c r="D268" t="s">
        <v>77</v>
      </c>
      <c r="E268" t="s">
        <v>29</v>
      </c>
      <c r="F268" s="1">
        <v>45559</v>
      </c>
      <c r="G268" s="1">
        <v>45583</v>
      </c>
      <c r="H268" s="1">
        <v>45588</v>
      </c>
    </row>
    <row r="269" spans="1:8" x14ac:dyDescent="0.2">
      <c r="A269" t="s">
        <v>204</v>
      </c>
      <c r="B269" t="s">
        <v>528</v>
      </c>
      <c r="C269" t="s">
        <v>47</v>
      </c>
      <c r="D269" t="s">
        <v>77</v>
      </c>
      <c r="E269" t="s">
        <v>17</v>
      </c>
      <c r="F269" s="1">
        <v>45553</v>
      </c>
      <c r="G269" s="1">
        <v>45583</v>
      </c>
      <c r="H269" s="1">
        <v>45588</v>
      </c>
    </row>
    <row r="270" spans="1:8" x14ac:dyDescent="0.2">
      <c r="A270" t="s">
        <v>529</v>
      </c>
      <c r="B270" t="s">
        <v>530</v>
      </c>
      <c r="C270" t="s">
        <v>47</v>
      </c>
      <c r="D270" t="s">
        <v>13</v>
      </c>
      <c r="E270" t="s">
        <v>17</v>
      </c>
      <c r="F270" s="1">
        <v>45547</v>
      </c>
      <c r="G270" s="1">
        <v>45583</v>
      </c>
      <c r="H270" s="1">
        <v>45588</v>
      </c>
    </row>
    <row r="271" spans="1:8" x14ac:dyDescent="0.2">
      <c r="A271" t="s">
        <v>531</v>
      </c>
      <c r="B271" t="s">
        <v>532</v>
      </c>
      <c r="C271" t="s">
        <v>47</v>
      </c>
      <c r="D271" t="s">
        <v>77</v>
      </c>
      <c r="E271" t="s">
        <v>29</v>
      </c>
      <c r="F271" s="1">
        <v>45527</v>
      </c>
      <c r="G271" s="1">
        <v>45583</v>
      </c>
      <c r="H271" s="1">
        <v>45588</v>
      </c>
    </row>
    <row r="272" spans="1:8" x14ac:dyDescent="0.2">
      <c r="A272" t="s">
        <v>108</v>
      </c>
      <c r="B272" t="s">
        <v>215</v>
      </c>
      <c r="C272" t="s">
        <v>47</v>
      </c>
      <c r="D272" t="s">
        <v>77</v>
      </c>
      <c r="E272" t="s">
        <v>29</v>
      </c>
      <c r="F272" s="1">
        <v>45516</v>
      </c>
      <c r="G272" s="1">
        <v>45583</v>
      </c>
      <c r="H272" s="1">
        <v>45588</v>
      </c>
    </row>
    <row r="273" spans="1:8" x14ac:dyDescent="0.2">
      <c r="A273" t="s">
        <v>533</v>
      </c>
      <c r="B273" t="s">
        <v>534</v>
      </c>
      <c r="C273" t="s">
        <v>47</v>
      </c>
      <c r="D273" t="s">
        <v>77</v>
      </c>
      <c r="E273" t="s">
        <v>37</v>
      </c>
      <c r="F273" s="1">
        <v>45580</v>
      </c>
      <c r="G273" s="1">
        <v>45583</v>
      </c>
      <c r="H273" s="1">
        <v>45588</v>
      </c>
    </row>
    <row r="274" spans="1:8" x14ac:dyDescent="0.2">
      <c r="A274" t="s">
        <v>568</v>
      </c>
      <c r="B274" t="s">
        <v>569</v>
      </c>
      <c r="C274" t="s">
        <v>47</v>
      </c>
      <c r="D274" t="s">
        <v>13</v>
      </c>
      <c r="E274" t="s">
        <v>29</v>
      </c>
      <c r="F274" s="1">
        <v>45590</v>
      </c>
      <c r="G274" s="1">
        <v>45590</v>
      </c>
      <c r="H274" s="1">
        <v>45602</v>
      </c>
    </row>
    <row r="275" spans="1:8" x14ac:dyDescent="0.2">
      <c r="A275" t="s">
        <v>570</v>
      </c>
      <c r="B275" t="s">
        <v>571</v>
      </c>
      <c r="C275" t="s">
        <v>47</v>
      </c>
      <c r="D275" t="s">
        <v>13</v>
      </c>
      <c r="E275" t="s">
        <v>29</v>
      </c>
      <c r="F275" s="1">
        <v>45594</v>
      </c>
      <c r="G275" s="1">
        <v>45601</v>
      </c>
      <c r="H275" s="1">
        <v>45602</v>
      </c>
    </row>
    <row r="276" spans="1:8" x14ac:dyDescent="0.2">
      <c r="A276" t="s">
        <v>572</v>
      </c>
      <c r="B276" t="s">
        <v>573</v>
      </c>
      <c r="C276" t="s">
        <v>47</v>
      </c>
      <c r="D276" t="s">
        <v>13</v>
      </c>
      <c r="E276" t="s">
        <v>29</v>
      </c>
      <c r="F276" s="1">
        <v>45596</v>
      </c>
      <c r="G276" s="1">
        <v>45601</v>
      </c>
      <c r="H276" s="1">
        <v>45623</v>
      </c>
    </row>
    <row r="277" spans="1:8" x14ac:dyDescent="0.2">
      <c r="A277" t="s">
        <v>577</v>
      </c>
      <c r="B277" t="s">
        <v>437</v>
      </c>
      <c r="C277" t="s">
        <v>47</v>
      </c>
      <c r="D277" t="s">
        <v>13</v>
      </c>
      <c r="F277" s="1">
        <v>45615</v>
      </c>
      <c r="G277" s="1">
        <v>45615</v>
      </c>
    </row>
    <row r="278" spans="1:8" x14ac:dyDescent="0.2">
      <c r="A278" t="s">
        <v>578</v>
      </c>
      <c r="B278" t="s">
        <v>429</v>
      </c>
      <c r="C278" t="s">
        <v>47</v>
      </c>
      <c r="D278" t="s">
        <v>13</v>
      </c>
      <c r="F278" s="1">
        <v>45615</v>
      </c>
      <c r="G278" s="1">
        <v>45618</v>
      </c>
    </row>
    <row r="279" spans="1:8" x14ac:dyDescent="0.2">
      <c r="A279" t="s">
        <v>574</v>
      </c>
      <c r="B279" t="s">
        <v>428</v>
      </c>
      <c r="C279" t="s">
        <v>47</v>
      </c>
      <c r="D279" t="s">
        <v>13</v>
      </c>
      <c r="E279" t="s">
        <v>29</v>
      </c>
      <c r="F279" s="1">
        <v>45625</v>
      </c>
      <c r="G279" s="1">
        <v>45625</v>
      </c>
      <c r="H279" s="1">
        <v>45630</v>
      </c>
    </row>
    <row r="280" spans="1:8" x14ac:dyDescent="0.2">
      <c r="A280" t="s">
        <v>575</v>
      </c>
      <c r="B280" t="s">
        <v>576</v>
      </c>
      <c r="C280" t="s">
        <v>47</v>
      </c>
      <c r="D280" t="s">
        <v>13</v>
      </c>
      <c r="E280" t="s">
        <v>37</v>
      </c>
      <c r="F280" s="1">
        <v>45624</v>
      </c>
      <c r="G280" s="1">
        <v>45625</v>
      </c>
      <c r="H280" s="1">
        <v>45630</v>
      </c>
    </row>
    <row r="282" spans="1:8" x14ac:dyDescent="0.2">
      <c r="A282" t="s">
        <v>535</v>
      </c>
      <c r="B282" t="s">
        <v>536</v>
      </c>
      <c r="C282" t="s">
        <v>52</v>
      </c>
      <c r="D282" t="s">
        <v>13</v>
      </c>
      <c r="E282" t="s">
        <v>14</v>
      </c>
      <c r="F282" s="1">
        <v>45569</v>
      </c>
      <c r="G282" s="1">
        <v>45583</v>
      </c>
      <c r="H282" s="1">
        <v>45586</v>
      </c>
    </row>
    <row r="283" spans="1:8" x14ac:dyDescent="0.2">
      <c r="A283" t="s">
        <v>537</v>
      </c>
      <c r="B283" t="s">
        <v>538</v>
      </c>
      <c r="C283" t="s">
        <v>52</v>
      </c>
      <c r="D283" t="s">
        <v>13</v>
      </c>
      <c r="E283" t="s">
        <v>17</v>
      </c>
      <c r="F283" s="1">
        <v>45526</v>
      </c>
      <c r="G283" s="1">
        <v>45583</v>
      </c>
      <c r="H283" s="1">
        <v>45586</v>
      </c>
    </row>
    <row r="284" spans="1:8" x14ac:dyDescent="0.2">
      <c r="A284" t="s">
        <v>539</v>
      </c>
      <c r="B284" t="s">
        <v>540</v>
      </c>
      <c r="C284" t="s">
        <v>52</v>
      </c>
      <c r="D284" t="s">
        <v>77</v>
      </c>
      <c r="E284" t="s">
        <v>19</v>
      </c>
      <c r="F284" s="1">
        <v>45573</v>
      </c>
      <c r="G284" s="1">
        <v>45583</v>
      </c>
      <c r="H284" s="1">
        <v>45587</v>
      </c>
    </row>
    <row r="285" spans="1:8" x14ac:dyDescent="0.2">
      <c r="A285" t="s">
        <v>541</v>
      </c>
      <c r="B285" t="s">
        <v>542</v>
      </c>
      <c r="C285" t="s">
        <v>52</v>
      </c>
      <c r="D285" t="s">
        <v>77</v>
      </c>
      <c r="E285" t="s">
        <v>14</v>
      </c>
      <c r="F285" s="1">
        <v>45567</v>
      </c>
      <c r="G285" s="1">
        <v>45583</v>
      </c>
      <c r="H285" s="1">
        <v>45587</v>
      </c>
    </row>
    <row r="286" spans="1:8" x14ac:dyDescent="0.2">
      <c r="A286" t="s">
        <v>543</v>
      </c>
      <c r="B286" t="s">
        <v>544</v>
      </c>
      <c r="C286" t="s">
        <v>52</v>
      </c>
      <c r="D286" t="s">
        <v>77</v>
      </c>
      <c r="E286" t="s">
        <v>14</v>
      </c>
      <c r="F286" s="1">
        <v>45567</v>
      </c>
      <c r="G286" s="1">
        <v>45583</v>
      </c>
      <c r="H286" s="1">
        <v>45587</v>
      </c>
    </row>
    <row r="287" spans="1:8" x14ac:dyDescent="0.2">
      <c r="A287" t="s">
        <v>545</v>
      </c>
      <c r="B287" t="s">
        <v>387</v>
      </c>
      <c r="C287" t="s">
        <v>52</v>
      </c>
      <c r="D287" t="s">
        <v>13</v>
      </c>
      <c r="E287" t="s">
        <v>37</v>
      </c>
      <c r="F287" s="1">
        <v>45469</v>
      </c>
      <c r="G287" s="1">
        <v>45583</v>
      </c>
      <c r="H287" s="1">
        <v>45587</v>
      </c>
    </row>
    <row r="288" spans="1:8" x14ac:dyDescent="0.2">
      <c r="A288" t="s">
        <v>546</v>
      </c>
      <c r="B288" t="s">
        <v>547</v>
      </c>
      <c r="C288" t="s">
        <v>52</v>
      </c>
      <c r="D288" t="s">
        <v>77</v>
      </c>
      <c r="E288" t="s">
        <v>19</v>
      </c>
      <c r="F288" s="1">
        <v>45468</v>
      </c>
      <c r="G288" s="1">
        <v>45583</v>
      </c>
      <c r="H288" s="1">
        <v>45587</v>
      </c>
    </row>
    <row r="289" spans="1:9" x14ac:dyDescent="0.2">
      <c r="A289" t="s">
        <v>548</v>
      </c>
      <c r="B289" t="s">
        <v>549</v>
      </c>
      <c r="C289" t="s">
        <v>52</v>
      </c>
      <c r="D289" t="s">
        <v>13</v>
      </c>
      <c r="E289" t="s">
        <v>29</v>
      </c>
      <c r="F289" s="1">
        <v>45446</v>
      </c>
      <c r="G289" s="1">
        <v>45583</v>
      </c>
      <c r="H289" s="1">
        <v>45587</v>
      </c>
    </row>
    <row r="290" spans="1:9" x14ac:dyDescent="0.2">
      <c r="A290" t="s">
        <v>419</v>
      </c>
      <c r="B290" t="s">
        <v>550</v>
      </c>
      <c r="C290" t="s">
        <v>52</v>
      </c>
      <c r="D290" t="s">
        <v>13</v>
      </c>
      <c r="E290" t="s">
        <v>17</v>
      </c>
      <c r="F290" s="1">
        <v>45495</v>
      </c>
      <c r="G290" s="1">
        <v>45583</v>
      </c>
      <c r="H290" s="1">
        <v>45587</v>
      </c>
    </row>
    <row r="291" spans="1:9" x14ac:dyDescent="0.2">
      <c r="A291" t="s">
        <v>470</v>
      </c>
      <c r="B291" t="s">
        <v>409</v>
      </c>
      <c r="C291" t="s">
        <v>52</v>
      </c>
      <c r="D291" t="s">
        <v>13</v>
      </c>
      <c r="E291" t="s">
        <v>17</v>
      </c>
      <c r="F291" s="1">
        <v>45448</v>
      </c>
      <c r="G291" s="1">
        <v>45583</v>
      </c>
      <c r="H291" s="1">
        <v>45588</v>
      </c>
    </row>
    <row r="292" spans="1:9" x14ac:dyDescent="0.2">
      <c r="A292" t="s">
        <v>551</v>
      </c>
      <c r="B292" t="s">
        <v>552</v>
      </c>
      <c r="C292" t="s">
        <v>52</v>
      </c>
      <c r="D292" t="s">
        <v>436</v>
      </c>
      <c r="E292" t="s">
        <v>58</v>
      </c>
      <c r="F292" s="1">
        <v>45506</v>
      </c>
      <c r="G292" s="1">
        <v>45583</v>
      </c>
      <c r="H292" s="1">
        <v>45589</v>
      </c>
    </row>
    <row r="293" spans="1:9" x14ac:dyDescent="0.2">
      <c r="A293" t="s">
        <v>438</v>
      </c>
      <c r="B293" t="s">
        <v>553</v>
      </c>
      <c r="C293" t="s">
        <v>52</v>
      </c>
      <c r="D293" t="s">
        <v>436</v>
      </c>
      <c r="E293" t="s">
        <v>19</v>
      </c>
      <c r="F293" s="1">
        <v>45505</v>
      </c>
      <c r="G293" s="1">
        <v>45583</v>
      </c>
      <c r="H293" s="1">
        <v>45589</v>
      </c>
    </row>
    <row r="294" spans="1:9" x14ac:dyDescent="0.2">
      <c r="A294" t="s">
        <v>193</v>
      </c>
      <c r="B294" t="s">
        <v>554</v>
      </c>
      <c r="C294" t="s">
        <v>52</v>
      </c>
      <c r="D294" t="s">
        <v>436</v>
      </c>
      <c r="E294" t="s">
        <v>29</v>
      </c>
      <c r="F294" s="1">
        <v>45505</v>
      </c>
      <c r="G294" s="1">
        <v>45583</v>
      </c>
      <c r="H294" s="1">
        <v>45589</v>
      </c>
    </row>
    <row r="295" spans="1:9" x14ac:dyDescent="0.2">
      <c r="A295" t="s">
        <v>555</v>
      </c>
      <c r="B295" t="s">
        <v>556</v>
      </c>
      <c r="C295" t="s">
        <v>52</v>
      </c>
      <c r="D295" t="s">
        <v>13</v>
      </c>
      <c r="E295" t="s">
        <v>25</v>
      </c>
      <c r="F295" s="1">
        <v>45562</v>
      </c>
      <c r="G295" s="1">
        <v>45583</v>
      </c>
      <c r="H295" s="1">
        <v>45589</v>
      </c>
      <c r="I295" s="1">
        <v>45628</v>
      </c>
    </row>
    <row r="296" spans="1:9" x14ac:dyDescent="0.2">
      <c r="A296" t="s">
        <v>557</v>
      </c>
      <c r="B296" t="s">
        <v>558</v>
      </c>
      <c r="C296" t="s">
        <v>52</v>
      </c>
      <c r="D296" t="s">
        <v>13</v>
      </c>
      <c r="E296" t="s">
        <v>29</v>
      </c>
      <c r="F296" s="1">
        <v>45576</v>
      </c>
      <c r="G296" s="1">
        <v>45583</v>
      </c>
      <c r="H296" s="1">
        <v>45589</v>
      </c>
    </row>
    <row r="297" spans="1:9" x14ac:dyDescent="0.2">
      <c r="A297" t="s">
        <v>559</v>
      </c>
      <c r="B297" t="s">
        <v>560</v>
      </c>
      <c r="C297" t="s">
        <v>52</v>
      </c>
      <c r="D297" t="s">
        <v>13</v>
      </c>
      <c r="E297" t="s">
        <v>29</v>
      </c>
      <c r="F297" s="1">
        <v>45588</v>
      </c>
      <c r="G297" s="1">
        <v>45588</v>
      </c>
      <c r="H297" s="1">
        <v>45589</v>
      </c>
    </row>
    <row r="298" spans="1:9" x14ac:dyDescent="0.2">
      <c r="A298" t="s">
        <v>84</v>
      </c>
      <c r="B298" t="s">
        <v>561</v>
      </c>
      <c r="C298" t="s">
        <v>52</v>
      </c>
      <c r="D298" t="s">
        <v>13</v>
      </c>
      <c r="E298" t="s">
        <v>37</v>
      </c>
      <c r="F298" s="1">
        <v>45490</v>
      </c>
      <c r="G298" s="1">
        <v>45583</v>
      </c>
      <c r="H298" s="1">
        <v>45590</v>
      </c>
    </row>
    <row r="299" spans="1:9" x14ac:dyDescent="0.2">
      <c r="A299" t="s">
        <v>562</v>
      </c>
      <c r="B299" t="s">
        <v>563</v>
      </c>
      <c r="C299" t="s">
        <v>52</v>
      </c>
      <c r="D299" t="s">
        <v>13</v>
      </c>
      <c r="E299" t="s">
        <v>19</v>
      </c>
      <c r="F299" s="1">
        <v>45583</v>
      </c>
      <c r="G299" s="1">
        <v>45593</v>
      </c>
      <c r="H299" s="1">
        <v>45590</v>
      </c>
    </row>
    <row r="300" spans="1:9" x14ac:dyDescent="0.2">
      <c r="A300" t="s">
        <v>564</v>
      </c>
      <c r="B300" t="s">
        <v>565</v>
      </c>
      <c r="C300" t="s">
        <v>52</v>
      </c>
      <c r="D300" t="s">
        <v>13</v>
      </c>
      <c r="E300" t="s">
        <v>29</v>
      </c>
      <c r="F300" s="1">
        <v>45462</v>
      </c>
      <c r="G300" s="1">
        <v>45593</v>
      </c>
      <c r="H300" s="1">
        <v>45591</v>
      </c>
    </row>
    <row r="301" spans="1:9" x14ac:dyDescent="0.2">
      <c r="A301" t="s">
        <v>566</v>
      </c>
      <c r="B301" t="s">
        <v>567</v>
      </c>
      <c r="C301" t="s">
        <v>52</v>
      </c>
      <c r="D301" t="s">
        <v>13</v>
      </c>
      <c r="E301" t="s">
        <v>25</v>
      </c>
      <c r="F301" s="1">
        <v>45576</v>
      </c>
      <c r="G301" s="1">
        <v>45583</v>
      </c>
      <c r="H301" s="1">
        <v>45600</v>
      </c>
    </row>
    <row r="302" spans="1:9" x14ac:dyDescent="0.2">
      <c r="A302" t="s">
        <v>579</v>
      </c>
      <c r="B302" t="s">
        <v>580</v>
      </c>
      <c r="C302" t="s">
        <v>52</v>
      </c>
      <c r="D302" t="s">
        <v>13</v>
      </c>
      <c r="E302" t="s">
        <v>17</v>
      </c>
      <c r="F302" s="1">
        <v>45464</v>
      </c>
      <c r="G302" s="1">
        <v>45585</v>
      </c>
      <c r="H302" s="1">
        <v>45608</v>
      </c>
    </row>
    <row r="303" spans="1:9" x14ac:dyDescent="0.2">
      <c r="A303" t="s">
        <v>581</v>
      </c>
      <c r="B303" t="s">
        <v>582</v>
      </c>
      <c r="C303" t="s">
        <v>52</v>
      </c>
      <c r="D303" t="s">
        <v>13</v>
      </c>
      <c r="E303" t="s">
        <v>37</v>
      </c>
      <c r="F303" s="1">
        <v>45595</v>
      </c>
      <c r="G303" s="1">
        <v>45595</v>
      </c>
      <c r="H303" s="1">
        <v>45608</v>
      </c>
    </row>
    <row r="304" spans="1:9" x14ac:dyDescent="0.2">
      <c r="A304" t="s">
        <v>583</v>
      </c>
      <c r="B304" t="s">
        <v>584</v>
      </c>
      <c r="C304" t="s">
        <v>52</v>
      </c>
      <c r="D304" t="s">
        <v>77</v>
      </c>
      <c r="E304" t="s">
        <v>25</v>
      </c>
      <c r="F304" s="1">
        <v>45580</v>
      </c>
      <c r="G304" s="1">
        <v>45582</v>
      </c>
      <c r="H304" s="1">
        <v>45610</v>
      </c>
      <c r="I304" s="1">
        <v>45635</v>
      </c>
    </row>
    <row r="305" spans="1:8" x14ac:dyDescent="0.2">
      <c r="A305" t="s">
        <v>585</v>
      </c>
      <c r="B305" t="s">
        <v>586</v>
      </c>
      <c r="C305" t="s">
        <v>52</v>
      </c>
      <c r="D305" t="s">
        <v>13</v>
      </c>
      <c r="E305" t="s">
        <v>29</v>
      </c>
      <c r="F305" s="1">
        <v>45457</v>
      </c>
      <c r="G305" s="1">
        <v>45585</v>
      </c>
      <c r="H305" s="1">
        <v>45610</v>
      </c>
    </row>
    <row r="306" spans="1:8" x14ac:dyDescent="0.2">
      <c r="A306" t="s">
        <v>587</v>
      </c>
      <c r="B306" t="s">
        <v>588</v>
      </c>
      <c r="C306" t="s">
        <v>52</v>
      </c>
      <c r="D306" t="s">
        <v>13</v>
      </c>
      <c r="E306" t="s">
        <v>29</v>
      </c>
      <c r="F306" s="1">
        <v>45579</v>
      </c>
      <c r="G306" s="1">
        <v>45582</v>
      </c>
      <c r="H306" s="1">
        <v>45611</v>
      </c>
    </row>
    <row r="307" spans="1:8" x14ac:dyDescent="0.2">
      <c r="A307" t="s">
        <v>589</v>
      </c>
      <c r="B307" t="s">
        <v>590</v>
      </c>
      <c r="C307" t="s">
        <v>52</v>
      </c>
      <c r="D307" t="s">
        <v>13</v>
      </c>
      <c r="E307" t="s">
        <v>29</v>
      </c>
      <c r="F307" s="1">
        <v>45609</v>
      </c>
      <c r="G307" s="1">
        <v>45611</v>
      </c>
      <c r="H307" s="1">
        <v>45614</v>
      </c>
    </row>
    <row r="308" spans="1:8" x14ac:dyDescent="0.2">
      <c r="A308" t="s">
        <v>343</v>
      </c>
      <c r="B308" t="s">
        <v>591</v>
      </c>
      <c r="C308" t="s">
        <v>52</v>
      </c>
      <c r="D308" t="s">
        <v>13</v>
      </c>
      <c r="E308" t="s">
        <v>19</v>
      </c>
      <c r="F308" s="1">
        <v>45589</v>
      </c>
      <c r="G308" s="1">
        <v>45608</v>
      </c>
      <c r="H308" s="1">
        <v>45615</v>
      </c>
    </row>
    <row r="309" spans="1:8" x14ac:dyDescent="0.2">
      <c r="A309" t="s">
        <v>592</v>
      </c>
      <c r="B309" t="s">
        <v>593</v>
      </c>
      <c r="C309" t="s">
        <v>52</v>
      </c>
      <c r="D309" t="s">
        <v>13</v>
      </c>
      <c r="E309" t="s">
        <v>14</v>
      </c>
      <c r="F309" s="1">
        <v>45587</v>
      </c>
      <c r="G309" s="1">
        <v>45608</v>
      </c>
      <c r="H309" s="1">
        <v>45615</v>
      </c>
    </row>
    <row r="310" spans="1:8" x14ac:dyDescent="0.2">
      <c r="A310" t="s">
        <v>594</v>
      </c>
      <c r="B310" t="s">
        <v>595</v>
      </c>
      <c r="C310" t="s">
        <v>52</v>
      </c>
      <c r="D310" t="s">
        <v>13</v>
      </c>
      <c r="E310" t="s">
        <v>29</v>
      </c>
      <c r="F310" s="1">
        <v>45611</v>
      </c>
      <c r="G310" s="1">
        <v>45611</v>
      </c>
      <c r="H310" s="1">
        <v>45615</v>
      </c>
    </row>
    <row r="311" spans="1:8" x14ac:dyDescent="0.2">
      <c r="A311" t="s">
        <v>20</v>
      </c>
      <c r="B311" t="s">
        <v>596</v>
      </c>
      <c r="C311" t="s">
        <v>52</v>
      </c>
      <c r="D311" t="s">
        <v>13</v>
      </c>
      <c r="E311" t="s">
        <v>17</v>
      </c>
      <c r="F311" s="1">
        <v>45609</v>
      </c>
      <c r="G311" s="1">
        <v>45611</v>
      </c>
      <c r="H311" s="1">
        <v>45617</v>
      </c>
    </row>
    <row r="312" spans="1:8" x14ac:dyDescent="0.2">
      <c r="A312" t="s">
        <v>414</v>
      </c>
      <c r="B312" t="s">
        <v>194</v>
      </c>
      <c r="C312" t="s">
        <v>52</v>
      </c>
      <c r="D312" t="s">
        <v>13</v>
      </c>
      <c r="E312" t="s">
        <v>29</v>
      </c>
      <c r="F312" s="1">
        <v>45594</v>
      </c>
      <c r="G312" s="1">
        <v>45611</v>
      </c>
      <c r="H312" s="1">
        <v>45617</v>
      </c>
    </row>
    <row r="313" spans="1:8" x14ac:dyDescent="0.2">
      <c r="A313" t="s">
        <v>597</v>
      </c>
      <c r="B313" t="s">
        <v>598</v>
      </c>
      <c r="C313" t="s">
        <v>52</v>
      </c>
      <c r="D313" t="s">
        <v>13</v>
      </c>
      <c r="E313" t="s">
        <v>58</v>
      </c>
      <c r="F313" s="1">
        <v>45616</v>
      </c>
      <c r="G313" s="1">
        <v>45621</v>
      </c>
      <c r="H313" s="1">
        <v>45624</v>
      </c>
    </row>
    <row r="314" spans="1:8" x14ac:dyDescent="0.2">
      <c r="A314" t="s">
        <v>599</v>
      </c>
      <c r="B314" t="s">
        <v>600</v>
      </c>
      <c r="C314" t="s">
        <v>52</v>
      </c>
      <c r="D314" t="s">
        <v>13</v>
      </c>
      <c r="E314" t="s">
        <v>29</v>
      </c>
      <c r="F314" s="1">
        <v>45609</v>
      </c>
      <c r="G314" s="1">
        <v>45621</v>
      </c>
      <c r="H314" s="1">
        <v>45625</v>
      </c>
    </row>
    <row r="315" spans="1:8" x14ac:dyDescent="0.2">
      <c r="A315" t="s">
        <v>22</v>
      </c>
      <c r="B315" t="s">
        <v>601</v>
      </c>
      <c r="C315" t="s">
        <v>52</v>
      </c>
      <c r="D315" t="s">
        <v>436</v>
      </c>
      <c r="E315" t="s">
        <v>25</v>
      </c>
      <c r="F315" s="1">
        <v>45586</v>
      </c>
      <c r="G315" s="1">
        <v>45611</v>
      </c>
      <c r="H315" s="1">
        <v>45628</v>
      </c>
    </row>
    <row r="316" spans="1:8" x14ac:dyDescent="0.2">
      <c r="A316" t="s">
        <v>254</v>
      </c>
      <c r="B316" t="s">
        <v>255</v>
      </c>
      <c r="C316" t="s">
        <v>52</v>
      </c>
      <c r="D316" t="s">
        <v>13</v>
      </c>
      <c r="E316" t="s">
        <v>25</v>
      </c>
      <c r="F316" s="1">
        <v>45618</v>
      </c>
      <c r="G316" s="1">
        <v>45621</v>
      </c>
      <c r="H316" s="1">
        <v>45628</v>
      </c>
    </row>
    <row r="317" spans="1:8" x14ac:dyDescent="0.2">
      <c r="A317" t="s">
        <v>602</v>
      </c>
      <c r="B317" t="s">
        <v>603</v>
      </c>
      <c r="C317" t="s">
        <v>52</v>
      </c>
      <c r="D317" t="s">
        <v>13</v>
      </c>
      <c r="E317" t="s">
        <v>115</v>
      </c>
      <c r="F317" s="1">
        <v>45618</v>
      </c>
      <c r="G317" s="1">
        <v>45622</v>
      </c>
      <c r="H317" s="1">
        <v>45629</v>
      </c>
    </row>
    <row r="318" spans="1:8" x14ac:dyDescent="0.2">
      <c r="A318" t="s">
        <v>604</v>
      </c>
      <c r="B318" t="s">
        <v>605</v>
      </c>
      <c r="C318" t="s">
        <v>52</v>
      </c>
      <c r="D318" t="s">
        <v>436</v>
      </c>
      <c r="E318" t="s">
        <v>29</v>
      </c>
      <c r="F318" s="1">
        <v>45622</v>
      </c>
      <c r="G318" s="1">
        <v>45625</v>
      </c>
      <c r="H318" s="1">
        <v>45632</v>
      </c>
    </row>
    <row r="319" spans="1:8" x14ac:dyDescent="0.2">
      <c r="A319" t="s">
        <v>292</v>
      </c>
      <c r="B319" t="s">
        <v>606</v>
      </c>
      <c r="C319" t="s">
        <v>52</v>
      </c>
      <c r="D319" t="s">
        <v>13</v>
      </c>
      <c r="F319" s="1">
        <v>45608</v>
      </c>
      <c r="G319" s="1">
        <v>45609</v>
      </c>
    </row>
    <row r="320" spans="1:8" x14ac:dyDescent="0.2">
      <c r="A320" t="s">
        <v>607</v>
      </c>
      <c r="B320" t="s">
        <v>608</v>
      </c>
      <c r="C320" t="s">
        <v>52</v>
      </c>
      <c r="D320" t="s">
        <v>13</v>
      </c>
      <c r="F320" s="1">
        <v>45608</v>
      </c>
      <c r="G320" s="1">
        <v>45611</v>
      </c>
    </row>
    <row r="321" spans="1:7" x14ac:dyDescent="0.2">
      <c r="A321" t="s">
        <v>609</v>
      </c>
      <c r="B321" t="s">
        <v>610</v>
      </c>
      <c r="C321" t="s">
        <v>52</v>
      </c>
      <c r="D321" t="s">
        <v>13</v>
      </c>
      <c r="F321" s="1">
        <v>45604</v>
      </c>
      <c r="G321" s="1">
        <v>45611</v>
      </c>
    </row>
    <row r="322" spans="1:7" x14ac:dyDescent="0.2">
      <c r="A322" t="s">
        <v>611</v>
      </c>
      <c r="B322" t="s">
        <v>612</v>
      </c>
      <c r="C322" t="s">
        <v>52</v>
      </c>
      <c r="D322" t="s">
        <v>13</v>
      </c>
      <c r="F322" s="1">
        <v>45596</v>
      </c>
      <c r="G322" s="1">
        <v>45611</v>
      </c>
    </row>
    <row r="323" spans="1:7" x14ac:dyDescent="0.2">
      <c r="A323" t="s">
        <v>613</v>
      </c>
      <c r="B323" t="s">
        <v>614</v>
      </c>
      <c r="C323" t="s">
        <v>52</v>
      </c>
      <c r="D323" t="s">
        <v>436</v>
      </c>
      <c r="F323" s="1">
        <v>45614</v>
      </c>
      <c r="G323" s="1">
        <v>45614</v>
      </c>
    </row>
    <row r="324" spans="1:7" x14ac:dyDescent="0.2">
      <c r="A324" t="s">
        <v>615</v>
      </c>
      <c r="B324" t="s">
        <v>616</v>
      </c>
      <c r="C324" t="s">
        <v>52</v>
      </c>
      <c r="D324" t="s">
        <v>436</v>
      </c>
      <c r="F324" s="1">
        <v>45621</v>
      </c>
      <c r="G324" s="1">
        <v>45621</v>
      </c>
    </row>
    <row r="325" spans="1:7" x14ac:dyDescent="0.2">
      <c r="A325" t="s">
        <v>435</v>
      </c>
      <c r="B325" t="s">
        <v>617</v>
      </c>
      <c r="C325" t="s">
        <v>52</v>
      </c>
      <c r="D325" t="s">
        <v>13</v>
      </c>
      <c r="E325" t="s">
        <v>58</v>
      </c>
      <c r="F325" s="1">
        <v>45618</v>
      </c>
      <c r="G325" s="1">
        <v>45621</v>
      </c>
    </row>
    <row r="326" spans="1:7" x14ac:dyDescent="0.2">
      <c r="A326" t="s">
        <v>618</v>
      </c>
      <c r="B326" t="s">
        <v>619</v>
      </c>
      <c r="C326" t="s">
        <v>52</v>
      </c>
      <c r="D326" t="s">
        <v>13</v>
      </c>
      <c r="F326" s="1">
        <v>45615</v>
      </c>
      <c r="G326" s="1">
        <v>45621</v>
      </c>
    </row>
    <row r="327" spans="1:7" x14ac:dyDescent="0.2">
      <c r="A327" t="s">
        <v>186</v>
      </c>
      <c r="B327" t="s">
        <v>620</v>
      </c>
      <c r="C327" t="s">
        <v>52</v>
      </c>
      <c r="D327" t="s">
        <v>13</v>
      </c>
      <c r="F327" s="1">
        <v>45586</v>
      </c>
      <c r="G327" s="1">
        <v>45621</v>
      </c>
    </row>
    <row r="328" spans="1:7" x14ac:dyDescent="0.2">
      <c r="A328" t="s">
        <v>621</v>
      </c>
      <c r="B328" t="s">
        <v>446</v>
      </c>
      <c r="C328" t="s">
        <v>52</v>
      </c>
      <c r="D328" t="s">
        <v>13</v>
      </c>
      <c r="F328" s="1">
        <v>45621</v>
      </c>
      <c r="G328" s="1">
        <v>45622</v>
      </c>
    </row>
    <row r="329" spans="1:7" x14ac:dyDescent="0.2">
      <c r="A329" t="s">
        <v>449</v>
      </c>
      <c r="B329" t="s">
        <v>450</v>
      </c>
      <c r="C329" t="s">
        <v>52</v>
      </c>
      <c r="D329" t="s">
        <v>13</v>
      </c>
      <c r="E329" t="s">
        <v>29</v>
      </c>
      <c r="F329" s="1">
        <v>45621</v>
      </c>
      <c r="G329" s="1">
        <v>45624</v>
      </c>
    </row>
    <row r="330" spans="1:7" x14ac:dyDescent="0.2">
      <c r="A330" t="s">
        <v>622</v>
      </c>
      <c r="B330" t="s">
        <v>623</v>
      </c>
      <c r="C330" t="s">
        <v>52</v>
      </c>
      <c r="D330" t="s">
        <v>13</v>
      </c>
      <c r="F330" s="1">
        <v>45622</v>
      </c>
      <c r="G330" s="1">
        <v>45625</v>
      </c>
    </row>
    <row r="331" spans="1:7" x14ac:dyDescent="0.2">
      <c r="A331" t="s">
        <v>624</v>
      </c>
      <c r="B331" t="s">
        <v>552</v>
      </c>
      <c r="C331" t="s">
        <v>52</v>
      </c>
      <c r="D331" t="s">
        <v>13</v>
      </c>
      <c r="F331" s="1">
        <v>45628</v>
      </c>
      <c r="G331" s="1">
        <v>45629</v>
      </c>
    </row>
    <row r="332" spans="1:7" x14ac:dyDescent="0.2">
      <c r="A332" t="s">
        <v>625</v>
      </c>
      <c r="B332" t="s">
        <v>159</v>
      </c>
      <c r="C332" t="s">
        <v>52</v>
      </c>
      <c r="D332" t="s">
        <v>77</v>
      </c>
      <c r="F332" s="1">
        <v>45596</v>
      </c>
      <c r="G332" s="1">
        <v>45629</v>
      </c>
    </row>
    <row r="333" spans="1:7" x14ac:dyDescent="0.2">
      <c r="A333" t="s">
        <v>626</v>
      </c>
      <c r="B333" t="s">
        <v>627</v>
      </c>
      <c r="C333" t="s">
        <v>52</v>
      </c>
      <c r="D333" t="s">
        <v>13</v>
      </c>
      <c r="F333" s="1">
        <v>45587</v>
      </c>
      <c r="G333" s="1">
        <v>45629</v>
      </c>
    </row>
    <row r="334" spans="1:7" x14ac:dyDescent="0.2">
      <c r="A334" t="s">
        <v>628</v>
      </c>
      <c r="B334" t="s">
        <v>629</v>
      </c>
      <c r="C334" t="s">
        <v>52</v>
      </c>
      <c r="D334" t="s">
        <v>77</v>
      </c>
      <c r="F334" s="1">
        <v>45573</v>
      </c>
      <c r="G334" s="1">
        <v>45629</v>
      </c>
    </row>
    <row r="335" spans="1:7" x14ac:dyDescent="0.2">
      <c r="A335" t="s">
        <v>138</v>
      </c>
      <c r="B335" t="s">
        <v>630</v>
      </c>
      <c r="C335" t="s">
        <v>52</v>
      </c>
      <c r="D335" t="s">
        <v>13</v>
      </c>
      <c r="F335" s="1">
        <v>45625</v>
      </c>
      <c r="G335" s="1">
        <v>45630</v>
      </c>
    </row>
    <row r="336" spans="1:7" x14ac:dyDescent="0.2">
      <c r="A336" t="s">
        <v>631</v>
      </c>
      <c r="B336" t="s">
        <v>387</v>
      </c>
      <c r="C336" t="s">
        <v>52</v>
      </c>
      <c r="D336" t="s">
        <v>13</v>
      </c>
      <c r="F336" s="1">
        <v>45631</v>
      </c>
      <c r="G336" s="1">
        <v>45631</v>
      </c>
    </row>
    <row r="337" spans="1:8" x14ac:dyDescent="0.2">
      <c r="A337" t="s">
        <v>632</v>
      </c>
      <c r="B337" t="s">
        <v>633</v>
      </c>
      <c r="C337" t="s">
        <v>52</v>
      </c>
      <c r="D337" t="s">
        <v>13</v>
      </c>
      <c r="F337" s="1">
        <v>45630</v>
      </c>
      <c r="G337" s="1">
        <v>45631</v>
      </c>
    </row>
    <row r="338" spans="1:8" x14ac:dyDescent="0.2">
      <c r="A338" t="s">
        <v>417</v>
      </c>
      <c r="B338" t="s">
        <v>634</v>
      </c>
      <c r="C338" t="s">
        <v>52</v>
      </c>
      <c r="D338" t="s">
        <v>77</v>
      </c>
      <c r="F338" s="1">
        <v>45629</v>
      </c>
      <c r="G338" s="1">
        <v>45632</v>
      </c>
    </row>
    <row r="339" spans="1:8" x14ac:dyDescent="0.2">
      <c r="A339" t="s">
        <v>635</v>
      </c>
      <c r="B339" t="s">
        <v>636</v>
      </c>
      <c r="C339" t="s">
        <v>52</v>
      </c>
      <c r="D339" t="s">
        <v>13</v>
      </c>
      <c r="F339" s="1">
        <v>45632</v>
      </c>
      <c r="G339" s="1">
        <v>45635</v>
      </c>
    </row>
    <row r="340" spans="1:8" x14ac:dyDescent="0.2">
      <c r="A340" t="s">
        <v>637</v>
      </c>
      <c r="B340" t="s">
        <v>638</v>
      </c>
      <c r="C340" t="s">
        <v>52</v>
      </c>
      <c r="D340" t="s">
        <v>13</v>
      </c>
      <c r="F340" s="1">
        <v>45632</v>
      </c>
      <c r="G340" s="1">
        <v>45635</v>
      </c>
    </row>
    <row r="341" spans="1:8" x14ac:dyDescent="0.2">
      <c r="A341" t="s">
        <v>324</v>
      </c>
      <c r="B341" t="s">
        <v>639</v>
      </c>
      <c r="C341" t="s">
        <v>52</v>
      </c>
      <c r="D341" t="s">
        <v>13</v>
      </c>
      <c r="F341" s="1">
        <v>45635</v>
      </c>
      <c r="G341" s="1">
        <v>45636</v>
      </c>
    </row>
    <row r="342" spans="1:8" x14ac:dyDescent="0.2">
      <c r="A342" t="s">
        <v>640</v>
      </c>
      <c r="B342" t="s">
        <v>641</v>
      </c>
      <c r="C342" t="s">
        <v>52</v>
      </c>
      <c r="D342" t="s">
        <v>13</v>
      </c>
      <c r="F342" s="1">
        <v>45635</v>
      </c>
      <c r="G342" s="1">
        <v>45636</v>
      </c>
    </row>
    <row r="343" spans="1:8" x14ac:dyDescent="0.2">
      <c r="A343" t="s">
        <v>642</v>
      </c>
      <c r="B343" t="s">
        <v>643</v>
      </c>
      <c r="C343" t="s">
        <v>52</v>
      </c>
      <c r="D343" t="s">
        <v>13</v>
      </c>
      <c r="F343" s="1">
        <v>45636</v>
      </c>
    </row>
    <row r="344" spans="1:8" x14ac:dyDescent="0.2">
      <c r="A344" t="s">
        <v>644</v>
      </c>
      <c r="B344" t="s">
        <v>645</v>
      </c>
      <c r="C344" t="s">
        <v>52</v>
      </c>
      <c r="D344" t="s">
        <v>436</v>
      </c>
      <c r="F344" s="1">
        <v>45632</v>
      </c>
    </row>
    <row r="345" spans="1:8" x14ac:dyDescent="0.2">
      <c r="A345" t="s">
        <v>646</v>
      </c>
      <c r="B345" t="s">
        <v>647</v>
      </c>
      <c r="C345" t="s">
        <v>52</v>
      </c>
      <c r="D345" t="s">
        <v>13</v>
      </c>
      <c r="F345" s="1">
        <v>45378</v>
      </c>
    </row>
    <row r="346" spans="1:8" x14ac:dyDescent="0.2">
      <c r="A346" t="s">
        <v>648</v>
      </c>
      <c r="B346" t="s">
        <v>649</v>
      </c>
      <c r="C346" t="s">
        <v>52</v>
      </c>
      <c r="D346" t="s">
        <v>13</v>
      </c>
      <c r="F346" s="1">
        <v>45338</v>
      </c>
    </row>
    <row r="347" spans="1:8" x14ac:dyDescent="0.2">
      <c r="A347" t="s">
        <v>650</v>
      </c>
      <c r="B347" t="s">
        <v>651</v>
      </c>
      <c r="C347" t="s">
        <v>52</v>
      </c>
      <c r="D347" t="s">
        <v>13</v>
      </c>
      <c r="F347" s="1">
        <v>45307</v>
      </c>
    </row>
    <row r="348" spans="1:8" x14ac:dyDescent="0.2">
      <c r="A348" t="s">
        <v>204</v>
      </c>
      <c r="B348" t="s">
        <v>652</v>
      </c>
      <c r="C348" t="s">
        <v>52</v>
      </c>
      <c r="D348" t="s">
        <v>109</v>
      </c>
      <c r="F348" s="1">
        <v>44893</v>
      </c>
    </row>
    <row r="349" spans="1:8" x14ac:dyDescent="0.2">
      <c r="A349" t="s">
        <v>653</v>
      </c>
      <c r="B349" t="s">
        <v>654</v>
      </c>
      <c r="C349" t="s">
        <v>52</v>
      </c>
      <c r="D349" t="s">
        <v>13</v>
      </c>
      <c r="E349" t="s">
        <v>58</v>
      </c>
      <c r="F349" s="1">
        <v>44834</v>
      </c>
    </row>
    <row r="350" spans="1:8" x14ac:dyDescent="0.2">
      <c r="A350" t="s">
        <v>403</v>
      </c>
      <c r="B350" t="s">
        <v>655</v>
      </c>
      <c r="C350" t="s">
        <v>52</v>
      </c>
      <c r="D350" t="s">
        <v>109</v>
      </c>
      <c r="F350" s="1">
        <v>44812</v>
      </c>
    </row>
    <row r="351" spans="1:8" x14ac:dyDescent="0.2">
      <c r="A351" t="s">
        <v>656</v>
      </c>
      <c r="B351" t="s">
        <v>657</v>
      </c>
      <c r="C351" t="s">
        <v>18</v>
      </c>
      <c r="D351" t="s">
        <v>13</v>
      </c>
      <c r="E351" t="s">
        <v>29</v>
      </c>
      <c r="F351" s="1">
        <v>45504</v>
      </c>
      <c r="G351" s="1">
        <v>45582</v>
      </c>
      <c r="H351" s="1">
        <v>45586</v>
      </c>
    </row>
    <row r="352" spans="1:8" x14ac:dyDescent="0.2">
      <c r="A352" t="s">
        <v>154</v>
      </c>
      <c r="B352" t="s">
        <v>665</v>
      </c>
      <c r="C352" t="s">
        <v>18</v>
      </c>
      <c r="D352" t="s">
        <v>13</v>
      </c>
      <c r="F352" s="1">
        <v>45502</v>
      </c>
      <c r="G352" s="1">
        <v>45582</v>
      </c>
    </row>
    <row r="353" spans="1:8" x14ac:dyDescent="0.2">
      <c r="A353" t="s">
        <v>430</v>
      </c>
      <c r="B353" t="s">
        <v>658</v>
      </c>
      <c r="C353" t="s">
        <v>18</v>
      </c>
      <c r="D353" t="s">
        <v>13</v>
      </c>
      <c r="E353" t="s">
        <v>29</v>
      </c>
      <c r="F353" s="1">
        <v>45488</v>
      </c>
      <c r="G353" s="1">
        <v>45587</v>
      </c>
      <c r="H353" s="1">
        <v>45617</v>
      </c>
    </row>
    <row r="354" spans="1:8" x14ac:dyDescent="0.2">
      <c r="A354" t="s">
        <v>172</v>
      </c>
      <c r="B354" t="s">
        <v>659</v>
      </c>
      <c r="C354" t="s">
        <v>18</v>
      </c>
      <c r="D354" t="s">
        <v>13</v>
      </c>
      <c r="E354" t="s">
        <v>29</v>
      </c>
      <c r="F354" s="1">
        <v>45600</v>
      </c>
      <c r="G354" s="1">
        <v>45601</v>
      </c>
      <c r="H354" s="1">
        <v>45617</v>
      </c>
    </row>
    <row r="355" spans="1:8" x14ac:dyDescent="0.2">
      <c r="A355" t="s">
        <v>663</v>
      </c>
      <c r="B355" t="s">
        <v>664</v>
      </c>
      <c r="C355" t="s">
        <v>18</v>
      </c>
      <c r="D355" t="s">
        <v>13</v>
      </c>
      <c r="E355" t="s">
        <v>17</v>
      </c>
      <c r="F355" s="1">
        <v>45587</v>
      </c>
      <c r="G355" s="1">
        <v>45601</v>
      </c>
      <c r="H355" s="1">
        <v>45979</v>
      </c>
    </row>
    <row r="356" spans="1:8" x14ac:dyDescent="0.2">
      <c r="A356" t="s">
        <v>445</v>
      </c>
      <c r="B356" t="s">
        <v>666</v>
      </c>
      <c r="C356" t="s">
        <v>18</v>
      </c>
      <c r="D356" t="s">
        <v>13</v>
      </c>
      <c r="E356" t="s">
        <v>58</v>
      </c>
      <c r="F356" s="1">
        <v>45589</v>
      </c>
      <c r="G356" s="1">
        <v>45601</v>
      </c>
      <c r="H356" s="1">
        <v>45625</v>
      </c>
    </row>
    <row r="357" spans="1:8" x14ac:dyDescent="0.2">
      <c r="A357" t="s">
        <v>263</v>
      </c>
      <c r="B357" t="s">
        <v>264</v>
      </c>
      <c r="C357" t="s">
        <v>18</v>
      </c>
      <c r="D357" t="s">
        <v>436</v>
      </c>
      <c r="E357" t="s">
        <v>17</v>
      </c>
      <c r="F357" s="1">
        <v>45615</v>
      </c>
      <c r="G357" s="1">
        <v>45615</v>
      </c>
      <c r="H357" s="1">
        <v>45631</v>
      </c>
    </row>
    <row r="358" spans="1:8" x14ac:dyDescent="0.2">
      <c r="A358" t="s">
        <v>30</v>
      </c>
      <c r="B358" t="s">
        <v>660</v>
      </c>
      <c r="C358" t="s">
        <v>18</v>
      </c>
      <c r="D358" t="s">
        <v>13</v>
      </c>
      <c r="F358" s="1">
        <v>45616</v>
      </c>
      <c r="G358" s="1">
        <v>45616</v>
      </c>
      <c r="H358" s="1">
        <v>45631</v>
      </c>
    </row>
    <row r="359" spans="1:8" x14ac:dyDescent="0.2">
      <c r="A359" t="s">
        <v>661</v>
      </c>
      <c r="B359" t="s">
        <v>662</v>
      </c>
      <c r="C359" t="s">
        <v>18</v>
      </c>
      <c r="D359" t="s">
        <v>13</v>
      </c>
      <c r="E359" t="s">
        <v>29</v>
      </c>
      <c r="F359" s="1">
        <v>45618</v>
      </c>
      <c r="G359" s="1">
        <v>45621</v>
      </c>
      <c r="H359" s="1">
        <v>45631</v>
      </c>
    </row>
    <row r="360" spans="1:8" x14ac:dyDescent="0.2">
      <c r="A360" t="s">
        <v>667</v>
      </c>
      <c r="B360" t="s">
        <v>668</v>
      </c>
      <c r="C360" t="s">
        <v>18</v>
      </c>
      <c r="D360" t="s">
        <v>13</v>
      </c>
      <c r="F360" s="1">
        <v>45622</v>
      </c>
      <c r="G360" s="1">
        <v>45623</v>
      </c>
      <c r="H360" s="2">
        <v>45643</v>
      </c>
    </row>
    <row r="361" spans="1:8" x14ac:dyDescent="0.2">
      <c r="A361" t="s">
        <v>669</v>
      </c>
      <c r="B361" t="s">
        <v>670</v>
      </c>
      <c r="C361" t="s">
        <v>18</v>
      </c>
      <c r="D361" t="s">
        <v>13</v>
      </c>
      <c r="F361" s="1">
        <v>45630</v>
      </c>
      <c r="G361" s="1">
        <v>45630</v>
      </c>
    </row>
    <row r="362" spans="1:8" x14ac:dyDescent="0.2">
      <c r="A362" t="s">
        <v>371</v>
      </c>
      <c r="B362" t="s">
        <v>671</v>
      </c>
      <c r="C362" t="s">
        <v>18</v>
      </c>
      <c r="D362" t="s">
        <v>13</v>
      </c>
      <c r="F362" s="1">
        <v>45636</v>
      </c>
    </row>
    <row r="363" spans="1:8" x14ac:dyDescent="0.2">
      <c r="A363" t="s">
        <v>672</v>
      </c>
      <c r="B363" t="s">
        <v>673</v>
      </c>
      <c r="C363" t="s">
        <v>18</v>
      </c>
      <c r="D363" t="s">
        <v>13</v>
      </c>
      <c r="F363" s="1">
        <v>45636</v>
      </c>
    </row>
  </sheetData>
  <sortState xmlns:xlrd2="http://schemas.microsoft.com/office/spreadsheetml/2017/richdata2" ref="A351:BA427">
    <sortCondition ref="G351:G42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39"/>
  <sheetViews>
    <sheetView showGridLines="0" tabSelected="1"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98" sqref="M98"/>
    </sheetView>
  </sheetViews>
  <sheetFormatPr baseColWidth="10" defaultRowHeight="14" x14ac:dyDescent="0.2"/>
  <cols>
    <col min="1" max="1" width="24.1640625" style="4" bestFit="1" customWidth="1"/>
    <col min="2" max="2" width="5.6640625" style="4" customWidth="1"/>
    <col min="3" max="6" width="10.83203125" style="5" customWidth="1"/>
    <col min="7" max="7" width="17.83203125" style="4" bestFit="1" customWidth="1"/>
    <col min="8" max="12" width="8.83203125" style="4" customWidth="1"/>
    <col min="13" max="16384" width="10.83203125" style="4"/>
  </cols>
  <sheetData>
    <row r="1" spans="1:19" ht="43.75" customHeight="1" x14ac:dyDescent="0.2">
      <c r="A1" s="32" t="s">
        <v>753</v>
      </c>
      <c r="B1" s="52" t="s">
        <v>674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9" ht="15" customHeight="1" x14ac:dyDescent="0.2">
      <c r="A2" s="29" t="s">
        <v>679</v>
      </c>
      <c r="B2" s="29" t="s">
        <v>680</v>
      </c>
      <c r="C2" s="30" t="s">
        <v>681</v>
      </c>
      <c r="D2" s="30" t="s">
        <v>682</v>
      </c>
      <c r="E2" s="30" t="s">
        <v>683</v>
      </c>
      <c r="F2" s="30" t="s">
        <v>684</v>
      </c>
      <c r="G2" s="29" t="s">
        <v>5</v>
      </c>
      <c r="H2" s="29" t="s">
        <v>675</v>
      </c>
      <c r="I2" s="29" t="s">
        <v>676</v>
      </c>
      <c r="J2" s="29" t="s">
        <v>677</v>
      </c>
      <c r="K2" s="31" t="s">
        <v>678</v>
      </c>
      <c r="L2" s="31" t="s">
        <v>871</v>
      </c>
      <c r="M2" s="31" t="s">
        <v>932</v>
      </c>
    </row>
    <row r="3" spans="1:19" x14ac:dyDescent="0.2">
      <c r="A3" s="44" t="s">
        <v>933</v>
      </c>
      <c r="B3" s="4" t="s">
        <v>13</v>
      </c>
      <c r="C3" s="5">
        <v>45670</v>
      </c>
      <c r="D3" s="5">
        <v>45673</v>
      </c>
      <c r="E3" s="5">
        <v>45722</v>
      </c>
      <c r="G3" s="44"/>
      <c r="H3" s="51"/>
      <c r="I3" s="51"/>
      <c r="J3" s="50"/>
      <c r="K3" s="9"/>
      <c r="L3" s="9"/>
      <c r="M3" s="9">
        <v>1</v>
      </c>
      <c r="N3" s="4" t="s">
        <v>685</v>
      </c>
      <c r="P3" s="4" t="s">
        <v>685</v>
      </c>
      <c r="R3" s="4" t="s">
        <v>685</v>
      </c>
    </row>
    <row r="4" spans="1:19" x14ac:dyDescent="0.2">
      <c r="A4" s="4" t="s">
        <v>751</v>
      </c>
      <c r="B4" s="4" t="s">
        <v>13</v>
      </c>
      <c r="C4" s="5">
        <v>45610</v>
      </c>
      <c r="D4" s="5">
        <v>45610</v>
      </c>
      <c r="E4" s="5">
        <v>45623</v>
      </c>
      <c r="F4" s="5">
        <v>45623</v>
      </c>
      <c r="G4" s="4" t="s">
        <v>685</v>
      </c>
      <c r="I4" s="4">
        <v>1</v>
      </c>
      <c r="J4" s="9"/>
      <c r="N4" s="4" t="s">
        <v>685</v>
      </c>
      <c r="P4" s="4" t="s">
        <v>685</v>
      </c>
      <c r="R4" s="4" t="s">
        <v>685</v>
      </c>
    </row>
    <row r="5" spans="1:19" x14ac:dyDescent="0.2">
      <c r="A5" s="4" t="s">
        <v>749</v>
      </c>
      <c r="B5" s="4" t="s">
        <v>436</v>
      </c>
      <c r="C5" s="5">
        <v>45583</v>
      </c>
      <c r="D5" s="5">
        <v>45583</v>
      </c>
      <c r="E5" s="5">
        <v>45583</v>
      </c>
      <c r="F5" s="5" t="s">
        <v>685</v>
      </c>
      <c r="G5" s="4" t="s">
        <v>687</v>
      </c>
      <c r="H5" s="4">
        <v>1</v>
      </c>
      <c r="I5" s="4">
        <v>1</v>
      </c>
      <c r="J5" s="9">
        <v>1</v>
      </c>
      <c r="K5" s="4">
        <v>1</v>
      </c>
      <c r="L5" s="4">
        <v>1</v>
      </c>
      <c r="M5" s="4">
        <v>1</v>
      </c>
      <c r="N5" s="4" t="s">
        <v>685</v>
      </c>
      <c r="P5" s="4" t="s">
        <v>685</v>
      </c>
      <c r="R5" s="4" t="s">
        <v>685</v>
      </c>
    </row>
    <row r="6" spans="1:19" x14ac:dyDescent="0.2">
      <c r="A6" s="44" t="s">
        <v>872</v>
      </c>
      <c r="B6" s="4" t="s">
        <v>13</v>
      </c>
      <c r="C6" s="5">
        <v>45702</v>
      </c>
      <c r="D6" s="5">
        <v>45702</v>
      </c>
      <c r="E6" s="5">
        <v>45721</v>
      </c>
      <c r="F6" s="5" t="s">
        <v>685</v>
      </c>
      <c r="G6" s="6" t="s">
        <v>687</v>
      </c>
      <c r="J6" s="9"/>
      <c r="L6" s="4">
        <v>1</v>
      </c>
      <c r="N6" s="4" t="s">
        <v>685</v>
      </c>
      <c r="P6" s="4" t="s">
        <v>685</v>
      </c>
      <c r="R6" s="4" t="s">
        <v>685</v>
      </c>
    </row>
    <row r="7" spans="1:19" x14ac:dyDescent="0.2">
      <c r="A7" s="4" t="s">
        <v>724</v>
      </c>
      <c r="B7" s="4" t="s">
        <v>13</v>
      </c>
      <c r="C7" s="5">
        <v>45603</v>
      </c>
      <c r="D7" s="5">
        <v>45603</v>
      </c>
      <c r="E7" s="5">
        <v>45581</v>
      </c>
      <c r="F7" s="5" t="s">
        <v>685</v>
      </c>
      <c r="G7" s="4" t="s">
        <v>687</v>
      </c>
      <c r="H7" s="4">
        <v>1</v>
      </c>
      <c r="I7" s="4">
        <v>1</v>
      </c>
      <c r="J7" s="9">
        <v>1</v>
      </c>
      <c r="K7" s="4">
        <v>1</v>
      </c>
      <c r="N7" s="4" t="s">
        <v>685</v>
      </c>
      <c r="P7" s="4" t="s">
        <v>685</v>
      </c>
      <c r="R7" s="4" t="s">
        <v>685</v>
      </c>
    </row>
    <row r="8" spans="1:19" x14ac:dyDescent="0.2">
      <c r="A8" s="44" t="s">
        <v>873</v>
      </c>
      <c r="B8" s="4" t="s">
        <v>13</v>
      </c>
      <c r="C8" s="5">
        <v>45657</v>
      </c>
      <c r="D8" s="5">
        <v>45659</v>
      </c>
      <c r="E8" s="5">
        <v>45698</v>
      </c>
      <c r="F8" s="5" t="s">
        <v>685</v>
      </c>
      <c r="G8" s="6" t="s">
        <v>709</v>
      </c>
      <c r="J8" s="9"/>
      <c r="L8" s="4">
        <v>1</v>
      </c>
      <c r="N8" s="4" t="s">
        <v>685</v>
      </c>
      <c r="P8" s="4" t="s">
        <v>685</v>
      </c>
      <c r="R8" s="4" t="s">
        <v>685</v>
      </c>
    </row>
    <row r="9" spans="1:19" x14ac:dyDescent="0.2">
      <c r="A9" s="44" t="s">
        <v>874</v>
      </c>
      <c r="B9" s="4" t="s">
        <v>436</v>
      </c>
      <c r="C9" s="5">
        <v>45687</v>
      </c>
      <c r="D9" s="5">
        <v>45687</v>
      </c>
      <c r="E9" s="5">
        <v>45721</v>
      </c>
      <c r="F9" s="5" t="s">
        <v>685</v>
      </c>
      <c r="G9" s="6" t="s">
        <v>685</v>
      </c>
      <c r="J9" s="9"/>
      <c r="L9" s="4">
        <v>1</v>
      </c>
      <c r="N9" s="4" t="s">
        <v>685</v>
      </c>
      <c r="P9" s="4" t="s">
        <v>685</v>
      </c>
      <c r="R9" s="4" t="s">
        <v>685</v>
      </c>
    </row>
    <row r="10" spans="1:19" x14ac:dyDescent="0.2">
      <c r="A10" s="4" t="s">
        <v>714</v>
      </c>
      <c r="B10" s="4" t="s">
        <v>13</v>
      </c>
      <c r="C10" s="5">
        <v>45604</v>
      </c>
      <c r="D10" s="5">
        <v>45604</v>
      </c>
      <c r="E10" s="5">
        <v>45628</v>
      </c>
      <c r="F10" s="5" t="s">
        <v>685</v>
      </c>
      <c r="G10" s="4" t="s">
        <v>685</v>
      </c>
      <c r="I10" s="4">
        <v>1</v>
      </c>
      <c r="J10" s="9"/>
      <c r="L10" s="4">
        <v>1</v>
      </c>
      <c r="M10" s="4">
        <v>1</v>
      </c>
      <c r="N10" s="4" t="s">
        <v>685</v>
      </c>
      <c r="P10" s="4" t="s">
        <v>685</v>
      </c>
      <c r="R10" s="4" t="s">
        <v>685</v>
      </c>
    </row>
    <row r="11" spans="1:19" x14ac:dyDescent="0.2">
      <c r="A11" s="4" t="s">
        <v>696</v>
      </c>
      <c r="B11" s="4" t="s">
        <v>13</v>
      </c>
      <c r="C11" s="5">
        <v>45610</v>
      </c>
      <c r="D11" s="5">
        <v>45610</v>
      </c>
      <c r="E11" s="5">
        <v>45621</v>
      </c>
      <c r="F11" s="5" t="s">
        <v>685</v>
      </c>
      <c r="G11" s="4" t="s">
        <v>687</v>
      </c>
      <c r="I11" s="4">
        <v>1</v>
      </c>
      <c r="J11" s="9">
        <v>1</v>
      </c>
      <c r="K11" s="4">
        <v>1</v>
      </c>
      <c r="L11" s="4">
        <v>1</v>
      </c>
      <c r="N11" s="4" t="s">
        <v>685</v>
      </c>
      <c r="P11" s="4" t="s">
        <v>685</v>
      </c>
      <c r="R11" s="4" t="s">
        <v>685</v>
      </c>
    </row>
    <row r="12" spans="1:19" x14ac:dyDescent="0.2">
      <c r="A12" s="4" t="s">
        <v>702</v>
      </c>
      <c r="B12" s="4" t="s">
        <v>13</v>
      </c>
      <c r="C12" s="5">
        <v>45603</v>
      </c>
      <c r="D12" s="5">
        <v>45603</v>
      </c>
      <c r="E12" s="5">
        <v>45586</v>
      </c>
      <c r="F12" s="5" t="s">
        <v>685</v>
      </c>
      <c r="G12" s="4" t="s">
        <v>685</v>
      </c>
      <c r="H12" s="4">
        <v>2</v>
      </c>
      <c r="J12" s="9">
        <v>1</v>
      </c>
      <c r="K12" s="4">
        <v>1</v>
      </c>
      <c r="L12" s="4">
        <v>1</v>
      </c>
      <c r="N12" s="4" t="s">
        <v>685</v>
      </c>
      <c r="P12" s="4" t="s">
        <v>685</v>
      </c>
      <c r="R12" s="4" t="s">
        <v>685</v>
      </c>
    </row>
    <row r="13" spans="1:19" x14ac:dyDescent="0.2">
      <c r="A13" s="4" t="s">
        <v>688</v>
      </c>
      <c r="B13" s="4" t="s">
        <v>13</v>
      </c>
      <c r="C13" s="5">
        <v>45576</v>
      </c>
      <c r="D13" s="5">
        <v>45583</v>
      </c>
      <c r="E13" s="5">
        <v>45586</v>
      </c>
      <c r="F13" s="5" t="s">
        <v>685</v>
      </c>
      <c r="G13" s="4" t="s">
        <v>689</v>
      </c>
      <c r="H13" s="4">
        <v>1</v>
      </c>
      <c r="I13" s="4">
        <v>1</v>
      </c>
      <c r="J13" s="9">
        <v>1</v>
      </c>
      <c r="K13" s="4">
        <v>1</v>
      </c>
      <c r="M13" s="4">
        <v>1</v>
      </c>
      <c r="N13" s="4" t="s">
        <v>685</v>
      </c>
      <c r="P13" s="4" t="s">
        <v>685</v>
      </c>
      <c r="R13" s="4" t="s">
        <v>685</v>
      </c>
    </row>
    <row r="14" spans="1:19" x14ac:dyDescent="0.2">
      <c r="A14" s="4" t="s">
        <v>694</v>
      </c>
      <c r="B14" s="4" t="s">
        <v>13</v>
      </c>
      <c r="C14" s="5">
        <v>45621</v>
      </c>
      <c r="D14" s="5">
        <v>45622</v>
      </c>
      <c r="E14" s="5">
        <v>45630</v>
      </c>
      <c r="F14" s="5" t="s">
        <v>685</v>
      </c>
      <c r="G14" s="4" t="s">
        <v>685</v>
      </c>
      <c r="I14" s="4">
        <v>1</v>
      </c>
      <c r="J14" s="9"/>
      <c r="K14" s="4">
        <v>1</v>
      </c>
      <c r="N14" s="4" t="s">
        <v>685</v>
      </c>
      <c r="P14" s="4" t="s">
        <v>685</v>
      </c>
      <c r="R14" s="4" t="s">
        <v>685</v>
      </c>
      <c r="S14" s="4" t="s">
        <v>685</v>
      </c>
    </row>
    <row r="15" spans="1:19" x14ac:dyDescent="0.2">
      <c r="A15" s="4" t="s">
        <v>727</v>
      </c>
      <c r="B15" s="4" t="s">
        <v>13</v>
      </c>
      <c r="C15" s="5">
        <v>45603</v>
      </c>
      <c r="D15" s="5">
        <v>45603</v>
      </c>
      <c r="E15" s="5">
        <v>45623</v>
      </c>
      <c r="F15" s="5" t="s">
        <v>685</v>
      </c>
      <c r="G15" s="4" t="s">
        <v>687</v>
      </c>
      <c r="I15" s="4">
        <v>1</v>
      </c>
      <c r="J15" s="9">
        <v>1</v>
      </c>
      <c r="K15" s="4">
        <v>1</v>
      </c>
      <c r="L15" s="4">
        <v>1</v>
      </c>
      <c r="M15" s="4">
        <v>1</v>
      </c>
      <c r="N15" s="4" t="s">
        <v>685</v>
      </c>
      <c r="O15" s="4" t="s">
        <v>685</v>
      </c>
      <c r="P15" s="4" t="s">
        <v>685</v>
      </c>
      <c r="R15" s="4" t="s">
        <v>685</v>
      </c>
      <c r="S15" s="4" t="s">
        <v>685</v>
      </c>
    </row>
    <row r="16" spans="1:19" ht="14" customHeight="1" x14ac:dyDescent="0.2">
      <c r="A16" s="44" t="s">
        <v>934</v>
      </c>
      <c r="B16" s="4" t="s">
        <v>13</v>
      </c>
      <c r="C16" s="5">
        <v>45670</v>
      </c>
      <c r="D16" s="5">
        <v>45673</v>
      </c>
      <c r="E16" s="5">
        <v>45735</v>
      </c>
      <c r="G16" s="6"/>
      <c r="J16" s="9"/>
      <c r="M16" s="4">
        <v>1</v>
      </c>
      <c r="N16" s="4" t="s">
        <v>685</v>
      </c>
      <c r="O16" s="4" t="s">
        <v>685</v>
      </c>
      <c r="P16" s="4" t="s">
        <v>685</v>
      </c>
      <c r="R16" s="4" t="s">
        <v>685</v>
      </c>
      <c r="S16" s="4" t="s">
        <v>685</v>
      </c>
    </row>
    <row r="17" spans="1:19" x14ac:dyDescent="0.2">
      <c r="A17" s="4" t="s">
        <v>744</v>
      </c>
      <c r="B17" s="4" t="s">
        <v>13</v>
      </c>
      <c r="C17" s="5">
        <v>45636</v>
      </c>
      <c r="D17" s="5">
        <v>45636</v>
      </c>
      <c r="E17" s="5">
        <v>45670</v>
      </c>
      <c r="F17" s="5" t="s">
        <v>685</v>
      </c>
      <c r="G17" s="4" t="s">
        <v>687</v>
      </c>
      <c r="I17" s="4" t="s">
        <v>685</v>
      </c>
      <c r="J17" s="4" t="s">
        <v>685</v>
      </c>
      <c r="K17" s="4">
        <v>1</v>
      </c>
      <c r="L17" s="4">
        <v>1</v>
      </c>
      <c r="M17" s="4">
        <v>1</v>
      </c>
      <c r="N17" s="4" t="s">
        <v>685</v>
      </c>
      <c r="O17" s="4" t="s">
        <v>685</v>
      </c>
      <c r="P17" s="4" t="s">
        <v>685</v>
      </c>
      <c r="R17" s="4" t="s">
        <v>685</v>
      </c>
      <c r="S17" s="4" t="s">
        <v>685</v>
      </c>
    </row>
    <row r="18" spans="1:19" x14ac:dyDescent="0.2">
      <c r="A18" s="4" t="s">
        <v>699</v>
      </c>
      <c r="B18" s="4" t="s">
        <v>13</v>
      </c>
      <c r="C18" s="5">
        <v>45610</v>
      </c>
      <c r="D18" s="5">
        <v>45610</v>
      </c>
      <c r="E18" s="5">
        <v>45623</v>
      </c>
      <c r="F18" s="5" t="s">
        <v>685</v>
      </c>
      <c r="G18" s="4" t="s">
        <v>685</v>
      </c>
      <c r="I18" s="4">
        <v>1</v>
      </c>
      <c r="J18" s="9">
        <v>1</v>
      </c>
      <c r="K18" s="4">
        <v>1</v>
      </c>
      <c r="L18" s="4">
        <v>1</v>
      </c>
      <c r="N18" s="4" t="s">
        <v>685</v>
      </c>
      <c r="O18" s="4" t="s">
        <v>685</v>
      </c>
      <c r="P18" s="4" t="s">
        <v>685</v>
      </c>
      <c r="R18" s="4" t="s">
        <v>685</v>
      </c>
      <c r="S18" s="4" t="s">
        <v>685</v>
      </c>
    </row>
    <row r="19" spans="1:19" x14ac:dyDescent="0.2">
      <c r="A19" s="4" t="s">
        <v>711</v>
      </c>
      <c r="B19" s="4" t="s">
        <v>13</v>
      </c>
      <c r="C19" s="5">
        <v>45667</v>
      </c>
      <c r="D19" s="5">
        <v>45673</v>
      </c>
      <c r="E19" s="5">
        <v>45688</v>
      </c>
      <c r="F19" s="5" t="s">
        <v>685</v>
      </c>
      <c r="G19" s="4" t="s">
        <v>709</v>
      </c>
      <c r="I19" s="4" t="s">
        <v>685</v>
      </c>
      <c r="J19" s="4" t="s">
        <v>685</v>
      </c>
      <c r="K19" s="4">
        <v>1</v>
      </c>
      <c r="L19" s="4">
        <v>1</v>
      </c>
      <c r="M19" s="4">
        <v>1</v>
      </c>
      <c r="N19" s="4" t="s">
        <v>685</v>
      </c>
      <c r="O19" s="4" t="s">
        <v>685</v>
      </c>
      <c r="P19" s="4" t="s">
        <v>685</v>
      </c>
      <c r="R19" s="4" t="s">
        <v>685</v>
      </c>
      <c r="S19" s="4" t="s">
        <v>685</v>
      </c>
    </row>
    <row r="20" spans="1:19" x14ac:dyDescent="0.2">
      <c r="A20" s="4" t="s">
        <v>720</v>
      </c>
      <c r="B20" s="4" t="s">
        <v>13</v>
      </c>
      <c r="C20" s="5">
        <v>45610</v>
      </c>
      <c r="D20" s="5">
        <v>45610</v>
      </c>
      <c r="E20" s="5">
        <v>45677</v>
      </c>
      <c r="F20" s="5" t="s">
        <v>685</v>
      </c>
      <c r="G20" s="4" t="s">
        <v>687</v>
      </c>
      <c r="I20" s="4" t="s">
        <v>685</v>
      </c>
      <c r="J20" s="4" t="s">
        <v>685</v>
      </c>
      <c r="K20" s="4">
        <v>1</v>
      </c>
      <c r="N20" s="4" t="s">
        <v>685</v>
      </c>
      <c r="O20" s="4" t="s">
        <v>685</v>
      </c>
      <c r="P20" s="4" t="s">
        <v>685</v>
      </c>
      <c r="R20" s="4" t="s">
        <v>685</v>
      </c>
      <c r="S20" s="4" t="s">
        <v>685</v>
      </c>
    </row>
    <row r="21" spans="1:19" x14ac:dyDescent="0.2">
      <c r="A21" s="4" t="s">
        <v>703</v>
      </c>
      <c r="B21" s="4" t="s">
        <v>13</v>
      </c>
      <c r="C21" s="5">
        <v>45608</v>
      </c>
      <c r="D21" s="5">
        <v>45608</v>
      </c>
      <c r="E21" s="5">
        <v>45621</v>
      </c>
      <c r="F21" s="5" t="s">
        <v>685</v>
      </c>
      <c r="G21" s="4" t="s">
        <v>687</v>
      </c>
      <c r="I21" s="4">
        <v>1</v>
      </c>
      <c r="J21" s="9">
        <v>1</v>
      </c>
      <c r="K21" s="4">
        <v>1</v>
      </c>
      <c r="L21" s="4">
        <v>1</v>
      </c>
      <c r="M21" s="4">
        <v>1</v>
      </c>
      <c r="N21" s="4" t="s">
        <v>685</v>
      </c>
      <c r="P21" s="4" t="s">
        <v>685</v>
      </c>
      <c r="R21" s="4" t="s">
        <v>685</v>
      </c>
      <c r="S21" s="4" t="s">
        <v>685</v>
      </c>
    </row>
    <row r="22" spans="1:19" x14ac:dyDescent="0.2">
      <c r="A22" s="4" t="s">
        <v>737</v>
      </c>
      <c r="B22" s="4" t="s">
        <v>436</v>
      </c>
      <c r="C22" s="5">
        <v>45623</v>
      </c>
      <c r="D22" s="5">
        <v>45623</v>
      </c>
      <c r="E22" s="5">
        <v>45635</v>
      </c>
      <c r="F22" s="5" t="s">
        <v>685</v>
      </c>
      <c r="G22" s="4" t="s">
        <v>687</v>
      </c>
      <c r="I22" s="4" t="s">
        <v>685</v>
      </c>
      <c r="J22" s="4">
        <v>1</v>
      </c>
      <c r="K22" s="4">
        <v>1</v>
      </c>
      <c r="L22" s="4">
        <v>1</v>
      </c>
      <c r="M22" s="4">
        <v>1</v>
      </c>
      <c r="N22" s="4" t="s">
        <v>685</v>
      </c>
      <c r="P22" s="4" t="s">
        <v>685</v>
      </c>
      <c r="R22" s="4" t="s">
        <v>685</v>
      </c>
      <c r="S22" s="4" t="s">
        <v>685</v>
      </c>
    </row>
    <row r="23" spans="1:19" x14ac:dyDescent="0.2">
      <c r="A23" s="44" t="s">
        <v>875</v>
      </c>
      <c r="B23" s="4" t="s">
        <v>13</v>
      </c>
      <c r="C23" s="5">
        <v>45705</v>
      </c>
      <c r="D23" s="5">
        <v>45707</v>
      </c>
      <c r="E23" s="5">
        <v>45721</v>
      </c>
      <c r="F23" s="5" t="s">
        <v>685</v>
      </c>
      <c r="G23" s="6" t="s">
        <v>687</v>
      </c>
      <c r="J23" s="9"/>
      <c r="L23" s="4">
        <v>1</v>
      </c>
      <c r="M23" s="4">
        <v>1</v>
      </c>
      <c r="N23" s="4" t="s">
        <v>685</v>
      </c>
      <c r="P23" s="4" t="s">
        <v>685</v>
      </c>
      <c r="R23" s="4" t="s">
        <v>685</v>
      </c>
      <c r="S23" s="4" t="s">
        <v>685</v>
      </c>
    </row>
    <row r="24" spans="1:19" x14ac:dyDescent="0.2">
      <c r="A24" s="4" t="s">
        <v>686</v>
      </c>
      <c r="B24" s="4" t="s">
        <v>13</v>
      </c>
      <c r="C24" s="5">
        <v>45561</v>
      </c>
      <c r="D24" s="5">
        <v>45649</v>
      </c>
      <c r="E24" s="5">
        <v>45649</v>
      </c>
      <c r="F24" s="5" t="s">
        <v>685</v>
      </c>
      <c r="G24" s="4" t="s">
        <v>687</v>
      </c>
      <c r="I24" s="4" t="s">
        <v>685</v>
      </c>
      <c r="J24" s="4">
        <v>1</v>
      </c>
      <c r="K24" s="4">
        <v>1</v>
      </c>
      <c r="L24" s="4">
        <v>1</v>
      </c>
      <c r="M24" s="4">
        <v>1</v>
      </c>
      <c r="N24" s="4" t="s">
        <v>685</v>
      </c>
      <c r="P24" s="4" t="s">
        <v>685</v>
      </c>
      <c r="R24" s="4" t="s">
        <v>685</v>
      </c>
      <c r="S24" s="4" t="s">
        <v>685</v>
      </c>
    </row>
    <row r="25" spans="1:19" x14ac:dyDescent="0.2">
      <c r="A25" s="4" t="s">
        <v>717</v>
      </c>
      <c r="B25" s="4" t="s">
        <v>13</v>
      </c>
      <c r="C25" s="5">
        <v>45630</v>
      </c>
      <c r="D25" s="5">
        <v>45631</v>
      </c>
      <c r="E25" s="5">
        <v>45642</v>
      </c>
      <c r="F25" s="5" t="s">
        <v>685</v>
      </c>
      <c r="G25" s="4" t="s">
        <v>685</v>
      </c>
      <c r="I25" s="4" t="s">
        <v>685</v>
      </c>
      <c r="J25" s="4">
        <v>1</v>
      </c>
      <c r="K25" s="4">
        <v>1</v>
      </c>
      <c r="L25" s="4">
        <v>1</v>
      </c>
      <c r="N25" s="4" t="s">
        <v>685</v>
      </c>
      <c r="P25" s="4" t="s">
        <v>685</v>
      </c>
      <c r="R25" s="4" t="s">
        <v>685</v>
      </c>
      <c r="S25" s="4" t="s">
        <v>685</v>
      </c>
    </row>
    <row r="26" spans="1:19" x14ac:dyDescent="0.2">
      <c r="A26" s="4" t="s">
        <v>708</v>
      </c>
      <c r="B26" s="4" t="s">
        <v>13</v>
      </c>
      <c r="C26" s="5">
        <v>45664</v>
      </c>
      <c r="D26" s="5">
        <v>45666</v>
      </c>
      <c r="E26" s="5">
        <v>45686</v>
      </c>
      <c r="F26" s="5" t="s">
        <v>685</v>
      </c>
      <c r="G26" s="4" t="s">
        <v>709</v>
      </c>
      <c r="I26" s="4" t="s">
        <v>685</v>
      </c>
      <c r="J26" s="4" t="s">
        <v>685</v>
      </c>
      <c r="K26" s="4">
        <v>1</v>
      </c>
      <c r="L26" s="4">
        <v>1</v>
      </c>
      <c r="M26" s="4">
        <v>1</v>
      </c>
      <c r="N26" s="4" t="s">
        <v>685</v>
      </c>
      <c r="P26" s="4" t="s">
        <v>685</v>
      </c>
      <c r="R26" s="4" t="s">
        <v>685</v>
      </c>
      <c r="S26" s="4" t="s">
        <v>685</v>
      </c>
    </row>
    <row r="27" spans="1:19" x14ac:dyDescent="0.2">
      <c r="A27" s="4" t="s">
        <v>718</v>
      </c>
      <c r="B27" s="4" t="s">
        <v>13</v>
      </c>
      <c r="C27" s="5">
        <v>45611</v>
      </c>
      <c r="D27" s="5">
        <v>45621</v>
      </c>
      <c r="E27" s="5">
        <v>45630</v>
      </c>
      <c r="F27" s="5" t="s">
        <v>685</v>
      </c>
      <c r="G27" s="4" t="s">
        <v>687</v>
      </c>
      <c r="I27" s="4">
        <v>1</v>
      </c>
      <c r="J27" s="9"/>
      <c r="K27" s="4">
        <v>1</v>
      </c>
      <c r="L27" s="4">
        <v>1</v>
      </c>
      <c r="M27" s="4">
        <v>1</v>
      </c>
      <c r="N27" s="4" t="s">
        <v>685</v>
      </c>
      <c r="P27" s="4" t="s">
        <v>685</v>
      </c>
      <c r="R27" s="4" t="s">
        <v>685</v>
      </c>
      <c r="S27" s="4" t="s">
        <v>685</v>
      </c>
    </row>
    <row r="28" spans="1:19" x14ac:dyDescent="0.2">
      <c r="A28" s="44" t="s">
        <v>935</v>
      </c>
      <c r="B28" s="4" t="s">
        <v>13</v>
      </c>
      <c r="C28" s="5">
        <v>45719</v>
      </c>
      <c r="D28" s="5">
        <v>45726</v>
      </c>
      <c r="E28" s="5">
        <v>45741</v>
      </c>
      <c r="G28" s="6" t="s">
        <v>687</v>
      </c>
      <c r="J28" s="9"/>
      <c r="M28" s="4">
        <v>1</v>
      </c>
      <c r="N28" s="4" t="s">
        <v>685</v>
      </c>
      <c r="P28" s="4" t="s">
        <v>685</v>
      </c>
      <c r="R28" s="4" t="s">
        <v>685</v>
      </c>
      <c r="S28" s="4" t="s">
        <v>685</v>
      </c>
    </row>
    <row r="29" spans="1:19" x14ac:dyDescent="0.2">
      <c r="A29" s="44" t="s">
        <v>936</v>
      </c>
      <c r="B29" s="4" t="s">
        <v>13</v>
      </c>
      <c r="C29" s="5">
        <v>45660</v>
      </c>
      <c r="D29" s="5">
        <v>45663</v>
      </c>
      <c r="E29" s="5">
        <v>45722</v>
      </c>
      <c r="G29" s="6" t="s">
        <v>687</v>
      </c>
      <c r="J29" s="9"/>
      <c r="M29" s="4">
        <v>1</v>
      </c>
      <c r="N29" s="4" t="s">
        <v>685</v>
      </c>
      <c r="P29" s="4" t="s">
        <v>685</v>
      </c>
      <c r="R29" s="4" t="s">
        <v>685</v>
      </c>
      <c r="S29" s="4" t="s">
        <v>685</v>
      </c>
    </row>
    <row r="30" spans="1:19" x14ac:dyDescent="0.2">
      <c r="A30" s="4" t="s">
        <v>701</v>
      </c>
      <c r="B30" s="4" t="s">
        <v>13</v>
      </c>
      <c r="C30" s="5">
        <v>45604</v>
      </c>
      <c r="D30" s="5">
        <v>45604</v>
      </c>
      <c r="E30" s="5">
        <v>45628</v>
      </c>
      <c r="F30" s="5" t="s">
        <v>685</v>
      </c>
      <c r="G30" s="4" t="s">
        <v>685</v>
      </c>
      <c r="I30" s="4">
        <v>1</v>
      </c>
      <c r="J30" s="9"/>
      <c r="K30" s="4">
        <v>1</v>
      </c>
      <c r="L30" s="4">
        <v>1</v>
      </c>
      <c r="M30" s="4">
        <v>1</v>
      </c>
      <c r="N30" s="4" t="s">
        <v>685</v>
      </c>
      <c r="P30" s="4" t="s">
        <v>685</v>
      </c>
      <c r="R30" s="4" t="s">
        <v>685</v>
      </c>
      <c r="S30" s="4" t="s">
        <v>685</v>
      </c>
    </row>
    <row r="31" spans="1:19" x14ac:dyDescent="0.2">
      <c r="A31" s="4" t="s">
        <v>706</v>
      </c>
      <c r="B31" s="4" t="s">
        <v>436</v>
      </c>
      <c r="C31" s="5">
        <v>45578</v>
      </c>
      <c r="D31" s="5">
        <v>45583</v>
      </c>
      <c r="E31" s="5">
        <v>45586</v>
      </c>
      <c r="F31" s="5" t="s">
        <v>685</v>
      </c>
      <c r="G31" s="4" t="s">
        <v>685</v>
      </c>
      <c r="H31" s="4">
        <v>1</v>
      </c>
      <c r="I31" s="4">
        <v>1</v>
      </c>
      <c r="J31" s="9">
        <v>1</v>
      </c>
      <c r="N31" s="4" t="s">
        <v>685</v>
      </c>
      <c r="P31" s="4" t="s">
        <v>685</v>
      </c>
      <c r="R31" s="4" t="s">
        <v>685</v>
      </c>
      <c r="S31" s="4" t="s">
        <v>685</v>
      </c>
    </row>
    <row r="32" spans="1:19" x14ac:dyDescent="0.2">
      <c r="A32" s="4" t="s">
        <v>729</v>
      </c>
      <c r="B32" s="4" t="s">
        <v>13</v>
      </c>
      <c r="C32" s="5">
        <v>45610</v>
      </c>
      <c r="D32" s="5">
        <v>45610</v>
      </c>
      <c r="E32" s="5">
        <v>45637</v>
      </c>
      <c r="F32" s="5" t="s">
        <v>685</v>
      </c>
      <c r="G32" s="4" t="s">
        <v>687</v>
      </c>
      <c r="I32" s="4" t="s">
        <v>685</v>
      </c>
      <c r="J32" s="4">
        <v>1</v>
      </c>
      <c r="K32" s="4">
        <v>1</v>
      </c>
      <c r="L32" s="4">
        <v>1</v>
      </c>
      <c r="M32" s="4">
        <v>1</v>
      </c>
      <c r="N32" s="4" t="s">
        <v>685</v>
      </c>
      <c r="P32" s="4" t="s">
        <v>685</v>
      </c>
      <c r="R32" s="4" t="s">
        <v>685</v>
      </c>
      <c r="S32" s="4" t="s">
        <v>685</v>
      </c>
    </row>
    <row r="33" spans="1:19" x14ac:dyDescent="0.2">
      <c r="A33" s="4" t="s">
        <v>742</v>
      </c>
      <c r="B33" s="4" t="s">
        <v>13</v>
      </c>
      <c r="C33" s="5">
        <v>45603</v>
      </c>
      <c r="D33" s="5">
        <v>45645</v>
      </c>
      <c r="E33" s="5">
        <v>45670</v>
      </c>
      <c r="F33" s="5" t="s">
        <v>685</v>
      </c>
      <c r="G33" s="4" t="s">
        <v>687</v>
      </c>
      <c r="I33" s="4" t="s">
        <v>685</v>
      </c>
      <c r="J33" s="4" t="s">
        <v>685</v>
      </c>
      <c r="K33" s="4">
        <v>1</v>
      </c>
      <c r="L33" s="4">
        <v>1</v>
      </c>
      <c r="M33" s="4">
        <v>1</v>
      </c>
      <c r="N33" s="4" t="s">
        <v>685</v>
      </c>
      <c r="P33" s="4" t="s">
        <v>685</v>
      </c>
      <c r="R33" s="4" t="s">
        <v>685</v>
      </c>
      <c r="S33" s="4" t="s">
        <v>685</v>
      </c>
    </row>
    <row r="34" spans="1:19" x14ac:dyDescent="0.2">
      <c r="A34" s="4" t="s">
        <v>739</v>
      </c>
      <c r="B34" s="4" t="s">
        <v>13</v>
      </c>
      <c r="C34" s="5">
        <v>45614</v>
      </c>
      <c r="D34" s="5">
        <v>45621</v>
      </c>
      <c r="E34" s="5">
        <v>45672</v>
      </c>
      <c r="F34" s="5" t="s">
        <v>685</v>
      </c>
      <c r="G34" s="4" t="s">
        <v>687</v>
      </c>
      <c r="I34" s="4" t="s">
        <v>685</v>
      </c>
      <c r="J34" s="4" t="s">
        <v>685</v>
      </c>
      <c r="K34" s="4">
        <v>1</v>
      </c>
      <c r="L34" s="4">
        <v>1</v>
      </c>
      <c r="M34" s="4">
        <v>1</v>
      </c>
      <c r="N34" s="4" t="s">
        <v>685</v>
      </c>
      <c r="P34" s="4" t="s">
        <v>685</v>
      </c>
      <c r="R34" s="4" t="s">
        <v>685</v>
      </c>
      <c r="S34" s="4" t="s">
        <v>685</v>
      </c>
    </row>
    <row r="35" spans="1:19" x14ac:dyDescent="0.2">
      <c r="A35" s="4" t="s">
        <v>731</v>
      </c>
      <c r="B35" s="4" t="s">
        <v>13</v>
      </c>
      <c r="C35" s="5">
        <v>45610</v>
      </c>
      <c r="D35" s="5">
        <v>45610</v>
      </c>
      <c r="E35" s="5">
        <v>45614</v>
      </c>
      <c r="F35" s="5" t="s">
        <v>685</v>
      </c>
      <c r="G35" s="4" t="s">
        <v>687</v>
      </c>
      <c r="I35" s="4">
        <v>1</v>
      </c>
      <c r="J35" s="9"/>
      <c r="K35" s="4">
        <v>1</v>
      </c>
      <c r="L35" s="4">
        <v>1</v>
      </c>
      <c r="M35" s="4">
        <v>1</v>
      </c>
      <c r="N35" s="4" t="s">
        <v>685</v>
      </c>
      <c r="P35" s="4" t="s">
        <v>685</v>
      </c>
      <c r="R35" s="4" t="s">
        <v>685</v>
      </c>
      <c r="S35" s="4" t="s">
        <v>685</v>
      </c>
    </row>
    <row r="36" spans="1:19" x14ac:dyDescent="0.2">
      <c r="A36" s="44" t="s">
        <v>937</v>
      </c>
      <c r="B36" s="4" t="s">
        <v>13</v>
      </c>
      <c r="C36" s="5">
        <v>45733</v>
      </c>
      <c r="D36" s="5">
        <v>45733</v>
      </c>
      <c r="E36" s="5">
        <v>45749</v>
      </c>
      <c r="F36" s="5" t="s">
        <v>685</v>
      </c>
      <c r="G36" s="6" t="s">
        <v>709</v>
      </c>
      <c r="J36" s="9"/>
      <c r="M36" s="4">
        <v>1</v>
      </c>
      <c r="N36" s="4" t="s">
        <v>685</v>
      </c>
      <c r="P36" s="4" t="s">
        <v>685</v>
      </c>
      <c r="R36" s="4" t="s">
        <v>685</v>
      </c>
      <c r="S36" s="4" t="s">
        <v>685</v>
      </c>
    </row>
    <row r="37" spans="1:19" x14ac:dyDescent="0.2">
      <c r="A37" s="4" t="s">
        <v>740</v>
      </c>
      <c r="B37" s="4" t="s">
        <v>13</v>
      </c>
      <c r="C37" s="5">
        <v>45644</v>
      </c>
      <c r="D37" s="5">
        <v>45644</v>
      </c>
      <c r="E37" s="5">
        <v>45672</v>
      </c>
      <c r="F37" s="5" t="s">
        <v>685</v>
      </c>
      <c r="G37" s="4" t="s">
        <v>687</v>
      </c>
      <c r="I37" s="4" t="s">
        <v>685</v>
      </c>
      <c r="J37" s="4" t="s">
        <v>685</v>
      </c>
      <c r="K37" s="4">
        <v>1</v>
      </c>
      <c r="L37" s="4">
        <v>1</v>
      </c>
      <c r="M37" s="4">
        <v>1</v>
      </c>
      <c r="N37" s="4" t="s">
        <v>685</v>
      </c>
      <c r="P37" s="4" t="s">
        <v>685</v>
      </c>
      <c r="R37" s="4" t="s">
        <v>685</v>
      </c>
      <c r="S37" s="4" t="s">
        <v>685</v>
      </c>
    </row>
    <row r="38" spans="1:19" x14ac:dyDescent="0.2">
      <c r="A38" s="4" t="s">
        <v>748</v>
      </c>
      <c r="B38" s="4" t="s">
        <v>13</v>
      </c>
      <c r="C38" s="5">
        <v>45636</v>
      </c>
      <c r="D38" s="5">
        <v>45636</v>
      </c>
      <c r="E38" s="5">
        <v>45665</v>
      </c>
      <c r="F38" s="5" t="s">
        <v>685</v>
      </c>
      <c r="G38" s="4" t="s">
        <v>685</v>
      </c>
      <c r="I38" s="4" t="s">
        <v>685</v>
      </c>
      <c r="J38" s="4" t="s">
        <v>685</v>
      </c>
      <c r="K38" s="4">
        <v>1</v>
      </c>
      <c r="L38" s="4">
        <v>1</v>
      </c>
      <c r="M38" s="4">
        <v>1</v>
      </c>
      <c r="N38" s="4" t="s">
        <v>685</v>
      </c>
      <c r="P38" s="4" t="s">
        <v>685</v>
      </c>
      <c r="R38" s="4" t="s">
        <v>685</v>
      </c>
      <c r="S38" s="4" t="s">
        <v>685</v>
      </c>
    </row>
    <row r="39" spans="1:19" x14ac:dyDescent="0.2">
      <c r="A39" s="44" t="s">
        <v>876</v>
      </c>
      <c r="B39" s="4" t="s">
        <v>13</v>
      </c>
      <c r="C39" s="5">
        <v>45681</v>
      </c>
      <c r="D39" s="5">
        <v>45683</v>
      </c>
      <c r="E39" s="5">
        <v>45707</v>
      </c>
      <c r="F39" s="5" t="s">
        <v>685</v>
      </c>
      <c r="G39" s="6" t="s">
        <v>687</v>
      </c>
      <c r="J39" s="9"/>
      <c r="L39" s="4">
        <v>1</v>
      </c>
      <c r="M39" s="4">
        <v>1</v>
      </c>
      <c r="N39" s="4" t="s">
        <v>685</v>
      </c>
      <c r="P39" s="4" t="s">
        <v>685</v>
      </c>
      <c r="R39" s="4" t="s">
        <v>685</v>
      </c>
      <c r="S39" s="4" t="s">
        <v>685</v>
      </c>
    </row>
    <row r="40" spans="1:19" x14ac:dyDescent="0.2">
      <c r="A40" s="4" t="s">
        <v>736</v>
      </c>
      <c r="B40" s="4" t="s">
        <v>13</v>
      </c>
      <c r="C40" s="5">
        <v>45610</v>
      </c>
      <c r="D40" s="5">
        <v>45610</v>
      </c>
      <c r="E40" s="5">
        <v>45615</v>
      </c>
      <c r="F40" s="5" t="s">
        <v>685</v>
      </c>
      <c r="G40" s="4" t="s">
        <v>687</v>
      </c>
      <c r="I40" s="4">
        <v>2</v>
      </c>
      <c r="J40" s="9"/>
      <c r="K40" s="4">
        <v>1</v>
      </c>
      <c r="L40" s="4">
        <v>1</v>
      </c>
      <c r="M40" s="4">
        <v>1</v>
      </c>
      <c r="N40" s="4" t="s">
        <v>685</v>
      </c>
      <c r="P40" s="4" t="s">
        <v>685</v>
      </c>
      <c r="R40" s="4" t="s">
        <v>685</v>
      </c>
      <c r="S40" s="4" t="s">
        <v>685</v>
      </c>
    </row>
    <row r="41" spans="1:19" x14ac:dyDescent="0.2">
      <c r="A41" s="4" t="s">
        <v>750</v>
      </c>
      <c r="B41" s="4" t="s">
        <v>13</v>
      </c>
      <c r="C41" s="5">
        <v>45610</v>
      </c>
      <c r="D41" s="5">
        <v>45685</v>
      </c>
      <c r="E41" s="5">
        <v>45621</v>
      </c>
      <c r="F41" s="5">
        <v>45667</v>
      </c>
      <c r="G41" s="4" t="s">
        <v>685</v>
      </c>
      <c r="I41" s="4">
        <v>2</v>
      </c>
      <c r="J41" s="9"/>
      <c r="N41" s="4" t="s">
        <v>685</v>
      </c>
      <c r="P41" s="4" t="s">
        <v>685</v>
      </c>
      <c r="R41" s="4" t="s">
        <v>685</v>
      </c>
      <c r="S41" s="4" t="s">
        <v>685</v>
      </c>
    </row>
    <row r="42" spans="1:19" x14ac:dyDescent="0.2">
      <c r="A42" s="44" t="s">
        <v>952</v>
      </c>
      <c r="B42" s="4" t="s">
        <v>13</v>
      </c>
      <c r="C42" s="5">
        <v>45740</v>
      </c>
      <c r="D42" s="5">
        <v>45744</v>
      </c>
      <c r="G42" s="6"/>
      <c r="J42" s="9"/>
      <c r="M42" s="4">
        <v>1</v>
      </c>
      <c r="N42" s="4" t="s">
        <v>685</v>
      </c>
      <c r="P42" s="4" t="s">
        <v>685</v>
      </c>
      <c r="Q42" s="4" t="s">
        <v>685</v>
      </c>
      <c r="R42" s="4" t="s">
        <v>685</v>
      </c>
      <c r="S42" s="4" t="s">
        <v>685</v>
      </c>
    </row>
    <row r="43" spans="1:19" x14ac:dyDescent="0.2">
      <c r="A43" s="4" t="s">
        <v>733</v>
      </c>
      <c r="B43" s="4" t="s">
        <v>436</v>
      </c>
      <c r="C43" s="5">
        <v>45623</v>
      </c>
      <c r="D43" s="5">
        <v>45623</v>
      </c>
      <c r="E43" s="5">
        <v>45649</v>
      </c>
      <c r="F43" s="5" t="s">
        <v>685</v>
      </c>
      <c r="G43" s="4" t="s">
        <v>687</v>
      </c>
      <c r="I43" s="4" t="s">
        <v>685</v>
      </c>
      <c r="J43" s="4">
        <v>2</v>
      </c>
      <c r="K43" s="4">
        <v>1</v>
      </c>
      <c r="L43" s="4">
        <v>1</v>
      </c>
      <c r="M43" s="4">
        <v>1</v>
      </c>
      <c r="N43" s="4" t="s">
        <v>685</v>
      </c>
      <c r="P43" s="4" t="s">
        <v>685</v>
      </c>
      <c r="Q43" s="4" t="s">
        <v>685</v>
      </c>
      <c r="R43" s="4" t="s">
        <v>685</v>
      </c>
      <c r="S43" s="4" t="s">
        <v>685</v>
      </c>
    </row>
    <row r="44" spans="1:19" x14ac:dyDescent="0.2">
      <c r="A44" s="4" t="s">
        <v>728</v>
      </c>
      <c r="B44" s="4" t="s">
        <v>13</v>
      </c>
      <c r="C44" s="5">
        <v>45610</v>
      </c>
      <c r="D44" s="5">
        <v>45610</v>
      </c>
      <c r="E44" s="5">
        <v>45628</v>
      </c>
      <c r="F44" s="5" t="s">
        <v>685</v>
      </c>
      <c r="G44" s="4" t="s">
        <v>687</v>
      </c>
      <c r="I44" s="4">
        <v>1</v>
      </c>
      <c r="J44" s="9"/>
      <c r="K44" s="4">
        <v>1</v>
      </c>
      <c r="L44" s="4">
        <v>1</v>
      </c>
      <c r="M44" s="4">
        <v>1</v>
      </c>
      <c r="N44" s="4" t="s">
        <v>685</v>
      </c>
      <c r="P44" s="4" t="s">
        <v>685</v>
      </c>
      <c r="Q44" s="4" t="s">
        <v>685</v>
      </c>
      <c r="R44" s="4" t="s">
        <v>685</v>
      </c>
      <c r="S44" s="4" t="s">
        <v>685</v>
      </c>
    </row>
    <row r="45" spans="1:19" x14ac:dyDescent="0.2">
      <c r="A45" s="4" t="s">
        <v>712</v>
      </c>
      <c r="B45" s="4" t="s">
        <v>13</v>
      </c>
      <c r="C45" s="5">
        <v>45681</v>
      </c>
      <c r="D45" s="5">
        <v>45681</v>
      </c>
      <c r="E45" s="5">
        <v>45688</v>
      </c>
      <c r="F45" s="5" t="s">
        <v>685</v>
      </c>
      <c r="G45" s="4" t="s">
        <v>685</v>
      </c>
      <c r="I45" s="4" t="s">
        <v>685</v>
      </c>
      <c r="J45" s="4" t="s">
        <v>685</v>
      </c>
      <c r="K45" s="4">
        <v>1</v>
      </c>
      <c r="L45" s="4">
        <v>1</v>
      </c>
      <c r="N45" s="4" t="s">
        <v>685</v>
      </c>
      <c r="P45" s="4" t="s">
        <v>685</v>
      </c>
      <c r="Q45" s="4" t="s">
        <v>685</v>
      </c>
      <c r="R45" s="4" t="s">
        <v>685</v>
      </c>
      <c r="S45" s="4" t="s">
        <v>685</v>
      </c>
    </row>
    <row r="46" spans="1:19" x14ac:dyDescent="0.2">
      <c r="A46" s="4" t="s">
        <v>710</v>
      </c>
      <c r="B46" s="4" t="s">
        <v>13</v>
      </c>
      <c r="C46" s="5">
        <v>45603</v>
      </c>
      <c r="D46" s="5">
        <v>45603</v>
      </c>
      <c r="E46" s="5">
        <v>45586</v>
      </c>
      <c r="F46" s="5" t="s">
        <v>685</v>
      </c>
      <c r="G46" s="4" t="s">
        <v>685</v>
      </c>
      <c r="H46" s="4">
        <v>1</v>
      </c>
      <c r="I46" s="4">
        <v>1</v>
      </c>
      <c r="J46" s="9">
        <v>1</v>
      </c>
      <c r="K46" s="4">
        <v>1</v>
      </c>
      <c r="L46" s="4">
        <v>1</v>
      </c>
      <c r="M46" s="4">
        <v>1</v>
      </c>
      <c r="N46" s="4" t="s">
        <v>685</v>
      </c>
      <c r="P46" s="4" t="s">
        <v>685</v>
      </c>
      <c r="Q46" s="4" t="s">
        <v>685</v>
      </c>
      <c r="R46" s="4" t="s">
        <v>685</v>
      </c>
      <c r="S46" s="4" t="s">
        <v>685</v>
      </c>
    </row>
    <row r="47" spans="1:19" x14ac:dyDescent="0.2">
      <c r="A47" s="44" t="s">
        <v>877</v>
      </c>
      <c r="B47" s="4" t="s">
        <v>13</v>
      </c>
      <c r="C47" s="5">
        <v>45608</v>
      </c>
      <c r="D47" s="5">
        <v>45608</v>
      </c>
      <c r="E47" s="5">
        <v>45701</v>
      </c>
      <c r="F47" s="5" t="s">
        <v>685</v>
      </c>
      <c r="G47" s="6" t="s">
        <v>709</v>
      </c>
      <c r="J47" s="9"/>
      <c r="L47" s="4">
        <v>1</v>
      </c>
      <c r="M47" s="4">
        <v>1</v>
      </c>
      <c r="N47" s="4" t="s">
        <v>685</v>
      </c>
      <c r="P47" s="4" t="s">
        <v>685</v>
      </c>
      <c r="Q47" s="4" t="s">
        <v>685</v>
      </c>
      <c r="R47" s="4" t="s">
        <v>685</v>
      </c>
      <c r="S47" s="4" t="s">
        <v>685</v>
      </c>
    </row>
    <row r="48" spans="1:19" x14ac:dyDescent="0.2">
      <c r="A48" s="44" t="s">
        <v>938</v>
      </c>
      <c r="B48" s="4" t="s">
        <v>13</v>
      </c>
      <c r="C48" s="5">
        <v>45671</v>
      </c>
      <c r="D48" s="5">
        <v>45673</v>
      </c>
      <c r="E48" s="5">
        <v>45722</v>
      </c>
      <c r="G48" s="6"/>
      <c r="J48" s="9"/>
      <c r="M48" s="4">
        <v>1</v>
      </c>
      <c r="N48" s="4" t="s">
        <v>685</v>
      </c>
      <c r="P48" s="4" t="s">
        <v>685</v>
      </c>
      <c r="Q48" s="4" t="s">
        <v>685</v>
      </c>
      <c r="R48" s="4" t="s">
        <v>685</v>
      </c>
      <c r="S48" s="4" t="s">
        <v>685</v>
      </c>
    </row>
    <row r="49" spans="1:19" x14ac:dyDescent="0.2">
      <c r="A49" s="4" t="s">
        <v>690</v>
      </c>
      <c r="B49" s="4" t="s">
        <v>13</v>
      </c>
      <c r="C49" s="5">
        <v>45643</v>
      </c>
      <c r="D49" s="5">
        <v>45643</v>
      </c>
      <c r="E49" s="5">
        <v>45670</v>
      </c>
      <c r="F49" s="5" t="s">
        <v>685</v>
      </c>
      <c r="G49" s="4" t="s">
        <v>687</v>
      </c>
      <c r="I49" s="4" t="s">
        <v>685</v>
      </c>
      <c r="J49" s="4" t="s">
        <v>685</v>
      </c>
      <c r="K49" s="4">
        <v>1</v>
      </c>
      <c r="L49" s="4">
        <v>1</v>
      </c>
      <c r="M49" s="4">
        <v>1</v>
      </c>
      <c r="N49" s="4" t="s">
        <v>685</v>
      </c>
      <c r="P49" s="4" t="s">
        <v>685</v>
      </c>
      <c r="Q49" s="4" t="s">
        <v>685</v>
      </c>
      <c r="R49" s="4" t="s">
        <v>685</v>
      </c>
      <c r="S49" s="4" t="s">
        <v>685</v>
      </c>
    </row>
    <row r="50" spans="1:19" x14ac:dyDescent="0.2">
      <c r="A50" s="4" t="s">
        <v>741</v>
      </c>
      <c r="B50" s="4" t="s">
        <v>13</v>
      </c>
      <c r="C50" s="5">
        <v>45635</v>
      </c>
      <c r="D50" s="5">
        <v>45636</v>
      </c>
      <c r="E50" s="5">
        <v>45644</v>
      </c>
      <c r="F50" s="5" t="s">
        <v>685</v>
      </c>
      <c r="G50" s="4" t="s">
        <v>687</v>
      </c>
      <c r="I50" s="4" t="s">
        <v>685</v>
      </c>
      <c r="J50" s="4">
        <v>1</v>
      </c>
      <c r="K50" s="4">
        <v>1</v>
      </c>
      <c r="L50" s="4">
        <v>1</v>
      </c>
      <c r="M50" s="4">
        <v>1</v>
      </c>
      <c r="N50" s="4" t="s">
        <v>685</v>
      </c>
      <c r="P50" s="4" t="s">
        <v>685</v>
      </c>
      <c r="Q50" s="4" t="s">
        <v>685</v>
      </c>
      <c r="R50" s="4" t="s">
        <v>685</v>
      </c>
      <c r="S50" s="4" t="s">
        <v>685</v>
      </c>
    </row>
    <row r="51" spans="1:19" x14ac:dyDescent="0.2">
      <c r="A51" s="4" t="s">
        <v>747</v>
      </c>
      <c r="B51" s="4" t="s">
        <v>13</v>
      </c>
      <c r="C51" s="5">
        <v>45604</v>
      </c>
      <c r="D51" s="5">
        <v>45604</v>
      </c>
      <c r="E51" s="5">
        <v>45614</v>
      </c>
      <c r="F51" s="5" t="s">
        <v>685</v>
      </c>
      <c r="G51" s="4" t="s">
        <v>685</v>
      </c>
      <c r="I51" s="4">
        <v>1</v>
      </c>
      <c r="J51" s="9">
        <v>1</v>
      </c>
      <c r="K51" s="4">
        <v>1</v>
      </c>
      <c r="L51" s="4">
        <v>1</v>
      </c>
      <c r="M51" s="4">
        <v>1</v>
      </c>
      <c r="N51" s="4" t="s">
        <v>685</v>
      </c>
      <c r="P51" s="4" t="s">
        <v>685</v>
      </c>
      <c r="Q51" s="4" t="s">
        <v>685</v>
      </c>
      <c r="R51" s="4" t="s">
        <v>685</v>
      </c>
      <c r="S51" s="4" t="s">
        <v>685</v>
      </c>
    </row>
    <row r="52" spans="1:19" x14ac:dyDescent="0.2">
      <c r="A52" s="4" t="s">
        <v>721</v>
      </c>
      <c r="B52" s="4" t="s">
        <v>13</v>
      </c>
      <c r="C52" s="5">
        <v>45610</v>
      </c>
      <c r="D52" s="5">
        <v>45610</v>
      </c>
      <c r="E52" s="5">
        <v>45644</v>
      </c>
      <c r="F52" s="5" t="s">
        <v>685</v>
      </c>
      <c r="G52" s="4" t="s">
        <v>687</v>
      </c>
      <c r="I52" s="4" t="s">
        <v>685</v>
      </c>
      <c r="J52" s="4">
        <v>1</v>
      </c>
      <c r="K52" s="4">
        <v>1</v>
      </c>
      <c r="L52" s="4">
        <v>1</v>
      </c>
      <c r="M52" s="4">
        <v>1</v>
      </c>
      <c r="N52" s="4" t="s">
        <v>685</v>
      </c>
      <c r="P52" s="4" t="s">
        <v>685</v>
      </c>
      <c r="Q52" s="4" t="s">
        <v>685</v>
      </c>
      <c r="R52" s="4" t="s">
        <v>685</v>
      </c>
      <c r="S52" s="4" t="s">
        <v>685</v>
      </c>
    </row>
    <row r="53" spans="1:19" x14ac:dyDescent="0.2">
      <c r="A53" s="4" t="s">
        <v>719</v>
      </c>
      <c r="B53" s="4" t="s">
        <v>13</v>
      </c>
      <c r="C53" s="5">
        <v>45610</v>
      </c>
      <c r="D53" s="5">
        <v>45610</v>
      </c>
      <c r="E53" s="5">
        <v>45621</v>
      </c>
      <c r="F53" s="5" t="s">
        <v>685</v>
      </c>
      <c r="G53" s="4" t="s">
        <v>685</v>
      </c>
      <c r="I53" s="4">
        <v>1</v>
      </c>
      <c r="J53" s="4" t="s">
        <v>685</v>
      </c>
      <c r="K53" s="4">
        <v>1</v>
      </c>
      <c r="M53" s="4">
        <v>1</v>
      </c>
      <c r="N53" s="4" t="s">
        <v>685</v>
      </c>
      <c r="O53" s="4" t="s">
        <v>685</v>
      </c>
      <c r="P53" s="4" t="s">
        <v>685</v>
      </c>
      <c r="R53" s="4" t="s">
        <v>685</v>
      </c>
      <c r="S53" s="4" t="s">
        <v>685</v>
      </c>
    </row>
    <row r="54" spans="1:19" x14ac:dyDescent="0.2">
      <c r="A54" s="4" t="s">
        <v>695</v>
      </c>
      <c r="B54" s="4" t="s">
        <v>13</v>
      </c>
      <c r="C54" s="5">
        <v>45621</v>
      </c>
      <c r="D54" s="5">
        <v>45622</v>
      </c>
      <c r="E54" s="5">
        <v>45630</v>
      </c>
      <c r="F54" s="5" t="s">
        <v>685</v>
      </c>
      <c r="G54" s="4" t="s">
        <v>709</v>
      </c>
      <c r="I54" s="4">
        <v>1</v>
      </c>
      <c r="J54" s="9"/>
      <c r="K54" s="4">
        <v>1</v>
      </c>
      <c r="L54" s="4">
        <v>1</v>
      </c>
      <c r="N54" s="4" t="s">
        <v>685</v>
      </c>
      <c r="O54" s="4" t="s">
        <v>685</v>
      </c>
      <c r="P54" s="4" t="s">
        <v>685</v>
      </c>
      <c r="R54" s="4" t="s">
        <v>685</v>
      </c>
      <c r="S54" s="4" t="s">
        <v>685</v>
      </c>
    </row>
    <row r="55" spans="1:19" x14ac:dyDescent="0.2">
      <c r="A55" s="4" t="s">
        <v>726</v>
      </c>
      <c r="B55" s="4" t="s">
        <v>13</v>
      </c>
      <c r="C55" s="5">
        <v>45673</v>
      </c>
      <c r="D55" s="5">
        <v>45673</v>
      </c>
      <c r="E55" s="5">
        <v>45684</v>
      </c>
      <c r="F55" s="5" t="s">
        <v>685</v>
      </c>
      <c r="G55" s="4" t="s">
        <v>687</v>
      </c>
      <c r="I55" s="4" t="s">
        <v>685</v>
      </c>
      <c r="J55" s="4" t="s">
        <v>685</v>
      </c>
      <c r="K55" s="4">
        <v>1</v>
      </c>
      <c r="L55" s="4">
        <v>1</v>
      </c>
      <c r="M55" s="4">
        <v>1</v>
      </c>
      <c r="N55" s="4" t="s">
        <v>685</v>
      </c>
      <c r="O55" s="4" t="s">
        <v>685</v>
      </c>
      <c r="P55" s="4" t="s">
        <v>685</v>
      </c>
      <c r="R55" s="4" t="s">
        <v>685</v>
      </c>
      <c r="S55" s="4" t="s">
        <v>685</v>
      </c>
    </row>
    <row r="56" spans="1:19" x14ac:dyDescent="0.2">
      <c r="A56" s="44" t="s">
        <v>939</v>
      </c>
      <c r="B56" s="4" t="s">
        <v>13</v>
      </c>
      <c r="C56" s="5">
        <v>45736</v>
      </c>
      <c r="D56" s="5">
        <v>45736</v>
      </c>
      <c r="E56" s="5">
        <v>45749</v>
      </c>
      <c r="G56" s="6" t="s">
        <v>687</v>
      </c>
      <c r="J56" s="9"/>
      <c r="M56" s="4">
        <v>1</v>
      </c>
      <c r="N56" s="4" t="s">
        <v>685</v>
      </c>
      <c r="O56" s="4" t="s">
        <v>685</v>
      </c>
      <c r="P56" s="4" t="s">
        <v>685</v>
      </c>
      <c r="R56" s="4" t="s">
        <v>685</v>
      </c>
    </row>
    <row r="57" spans="1:19" x14ac:dyDescent="0.2">
      <c r="A57" s="44" t="s">
        <v>940</v>
      </c>
      <c r="B57" s="4" t="s">
        <v>13</v>
      </c>
      <c r="C57" s="5">
        <v>45720</v>
      </c>
      <c r="D57" s="5">
        <v>45726</v>
      </c>
      <c r="E57" s="5">
        <v>45742</v>
      </c>
      <c r="G57" s="6" t="s">
        <v>687</v>
      </c>
      <c r="J57" s="9"/>
      <c r="M57" s="4">
        <v>1</v>
      </c>
      <c r="N57" s="4" t="s">
        <v>685</v>
      </c>
      <c r="O57" s="4" t="s">
        <v>685</v>
      </c>
      <c r="P57" s="4" t="s">
        <v>685</v>
      </c>
      <c r="R57" s="4" t="s">
        <v>685</v>
      </c>
      <c r="S57" s="4" t="s">
        <v>685</v>
      </c>
    </row>
    <row r="58" spans="1:19" x14ac:dyDescent="0.2">
      <c r="A58" s="44" t="s">
        <v>941</v>
      </c>
      <c r="B58" s="4" t="s">
        <v>13</v>
      </c>
      <c r="C58" s="5">
        <v>45687</v>
      </c>
      <c r="D58" s="5">
        <v>45688</v>
      </c>
      <c r="E58" s="5">
        <v>45726</v>
      </c>
      <c r="G58" s="6" t="s">
        <v>687</v>
      </c>
      <c r="J58" s="9"/>
      <c r="M58" s="4">
        <v>1</v>
      </c>
      <c r="N58" s="4" t="s">
        <v>685</v>
      </c>
      <c r="O58" s="4" t="s">
        <v>685</v>
      </c>
      <c r="P58" s="4" t="s">
        <v>685</v>
      </c>
      <c r="R58" s="4" t="s">
        <v>685</v>
      </c>
      <c r="S58" s="4" t="s">
        <v>685</v>
      </c>
    </row>
    <row r="59" spans="1:19" x14ac:dyDescent="0.2">
      <c r="A59" s="44" t="s">
        <v>942</v>
      </c>
      <c r="B59" s="4" t="s">
        <v>13</v>
      </c>
      <c r="C59" s="5">
        <v>45698</v>
      </c>
      <c r="D59" s="5">
        <v>45699</v>
      </c>
      <c r="E59" s="5">
        <v>45722</v>
      </c>
      <c r="G59" s="6" t="s">
        <v>687</v>
      </c>
      <c r="J59" s="9"/>
      <c r="M59" s="4">
        <v>1</v>
      </c>
      <c r="N59" s="4" t="s">
        <v>685</v>
      </c>
      <c r="O59" s="4" t="s">
        <v>685</v>
      </c>
      <c r="P59" s="4" t="s">
        <v>685</v>
      </c>
      <c r="R59" s="4" t="s">
        <v>685</v>
      </c>
      <c r="S59" s="4" t="s">
        <v>685</v>
      </c>
    </row>
    <row r="60" spans="1:19" x14ac:dyDescent="0.2">
      <c r="A60" s="4" t="s">
        <v>743</v>
      </c>
      <c r="B60" s="4" t="s">
        <v>13</v>
      </c>
      <c r="C60" s="5">
        <v>45604</v>
      </c>
      <c r="D60" s="5">
        <v>45604</v>
      </c>
      <c r="E60" s="5">
        <v>45670</v>
      </c>
      <c r="F60" s="5" t="s">
        <v>685</v>
      </c>
      <c r="G60" s="4" t="s">
        <v>687</v>
      </c>
      <c r="I60" s="4" t="s">
        <v>685</v>
      </c>
      <c r="J60" s="4" t="s">
        <v>685</v>
      </c>
      <c r="K60" s="4">
        <v>1</v>
      </c>
      <c r="L60" s="4">
        <v>1</v>
      </c>
      <c r="M60" s="4">
        <v>1</v>
      </c>
      <c r="N60" s="4" t="s">
        <v>685</v>
      </c>
      <c r="O60" s="4" t="s">
        <v>685</v>
      </c>
      <c r="P60" s="4" t="s">
        <v>685</v>
      </c>
      <c r="R60" s="4" t="s">
        <v>685</v>
      </c>
      <c r="S60" s="4" t="s">
        <v>685</v>
      </c>
    </row>
    <row r="61" spans="1:19" x14ac:dyDescent="0.2">
      <c r="A61" s="4" t="s">
        <v>752</v>
      </c>
      <c r="B61" s="4" t="s">
        <v>109</v>
      </c>
      <c r="C61" s="5">
        <v>45559</v>
      </c>
      <c r="D61" s="5">
        <v>45565</v>
      </c>
      <c r="E61" s="5">
        <v>45596</v>
      </c>
      <c r="F61" s="5">
        <v>45596</v>
      </c>
      <c r="G61" s="4" t="s">
        <v>685</v>
      </c>
      <c r="H61" s="4">
        <v>1</v>
      </c>
      <c r="J61" s="9"/>
      <c r="N61" s="4" t="s">
        <v>685</v>
      </c>
      <c r="O61" s="4" t="s">
        <v>685</v>
      </c>
      <c r="P61" s="4" t="s">
        <v>685</v>
      </c>
      <c r="R61" s="4" t="s">
        <v>685</v>
      </c>
      <c r="S61" s="4" t="s">
        <v>685</v>
      </c>
    </row>
    <row r="62" spans="1:19" x14ac:dyDescent="0.2">
      <c r="A62" s="44" t="s">
        <v>878</v>
      </c>
      <c r="B62" s="4" t="s">
        <v>436</v>
      </c>
      <c r="C62" s="5">
        <v>45681</v>
      </c>
      <c r="D62" s="5">
        <v>45681</v>
      </c>
      <c r="E62" s="5">
        <v>45705</v>
      </c>
      <c r="F62" s="5" t="s">
        <v>685</v>
      </c>
      <c r="G62" s="6" t="s">
        <v>687</v>
      </c>
      <c r="J62" s="9"/>
      <c r="L62" s="4">
        <v>1</v>
      </c>
      <c r="M62" s="4">
        <v>1</v>
      </c>
      <c r="N62" s="4" t="s">
        <v>685</v>
      </c>
      <c r="O62" s="4" t="s">
        <v>685</v>
      </c>
      <c r="P62" s="4" t="s">
        <v>685</v>
      </c>
      <c r="R62" s="4" t="s">
        <v>685</v>
      </c>
      <c r="S62" s="4" t="s">
        <v>685</v>
      </c>
    </row>
    <row r="63" spans="1:19" x14ac:dyDescent="0.2">
      <c r="A63" s="4" t="s">
        <v>692</v>
      </c>
      <c r="B63" s="4" t="s">
        <v>13</v>
      </c>
      <c r="C63" s="5">
        <v>45604</v>
      </c>
      <c r="D63" s="5">
        <v>45604</v>
      </c>
      <c r="E63" s="5">
        <v>45616</v>
      </c>
      <c r="F63" s="5" t="s">
        <v>685</v>
      </c>
      <c r="G63" s="4" t="s">
        <v>685</v>
      </c>
      <c r="I63" s="4">
        <v>1</v>
      </c>
      <c r="J63" s="4">
        <v>1</v>
      </c>
      <c r="K63" s="4">
        <v>1</v>
      </c>
      <c r="L63" s="4">
        <v>1</v>
      </c>
      <c r="N63" s="4" t="s">
        <v>685</v>
      </c>
      <c r="O63" s="4" t="s">
        <v>685</v>
      </c>
      <c r="P63" s="4" t="s">
        <v>685</v>
      </c>
      <c r="R63" s="4" t="s">
        <v>685</v>
      </c>
      <c r="S63" s="4" t="s">
        <v>685</v>
      </c>
    </row>
    <row r="64" spans="1:19" x14ac:dyDescent="0.2">
      <c r="A64" s="4" t="s">
        <v>722</v>
      </c>
      <c r="B64" s="4" t="s">
        <v>13</v>
      </c>
      <c r="C64" s="5">
        <v>45610</v>
      </c>
      <c r="D64" s="5">
        <v>45610</v>
      </c>
      <c r="E64" s="5">
        <v>45644</v>
      </c>
      <c r="F64" s="5" t="s">
        <v>685</v>
      </c>
      <c r="G64" s="4" t="s">
        <v>687</v>
      </c>
      <c r="I64" s="4" t="s">
        <v>685</v>
      </c>
      <c r="J64" s="4">
        <v>1</v>
      </c>
      <c r="K64" s="4">
        <v>1</v>
      </c>
      <c r="L64" s="4">
        <v>1</v>
      </c>
      <c r="M64" s="4">
        <v>1</v>
      </c>
      <c r="N64" s="4" t="s">
        <v>685</v>
      </c>
      <c r="O64" s="4" t="s">
        <v>685</v>
      </c>
      <c r="P64" s="4" t="s">
        <v>685</v>
      </c>
      <c r="R64" s="4" t="s">
        <v>685</v>
      </c>
      <c r="S64" s="4" t="s">
        <v>685</v>
      </c>
    </row>
    <row r="65" spans="1:19" x14ac:dyDescent="0.2">
      <c r="A65" s="4" t="s">
        <v>715</v>
      </c>
      <c r="B65" s="4" t="s">
        <v>13</v>
      </c>
      <c r="C65" s="5">
        <v>45642</v>
      </c>
      <c r="D65" s="5">
        <v>45642</v>
      </c>
      <c r="E65" s="5">
        <v>45672</v>
      </c>
      <c r="F65" s="5" t="s">
        <v>685</v>
      </c>
      <c r="G65" s="4" t="s">
        <v>687</v>
      </c>
      <c r="I65" s="4" t="s">
        <v>685</v>
      </c>
      <c r="J65" s="4" t="s">
        <v>685</v>
      </c>
      <c r="K65" s="4">
        <v>1</v>
      </c>
      <c r="L65" s="4">
        <v>1</v>
      </c>
      <c r="M65" s="4">
        <v>1</v>
      </c>
      <c r="N65" s="4" t="s">
        <v>685</v>
      </c>
      <c r="O65" s="4" t="s">
        <v>685</v>
      </c>
      <c r="P65" s="4" t="s">
        <v>685</v>
      </c>
      <c r="R65" s="4" t="s">
        <v>685</v>
      </c>
      <c r="S65" s="4" t="s">
        <v>685</v>
      </c>
    </row>
    <row r="66" spans="1:19" x14ac:dyDescent="0.2">
      <c r="A66" s="44" t="s">
        <v>943</v>
      </c>
      <c r="B66" s="4" t="s">
        <v>13</v>
      </c>
      <c r="C66" s="5">
        <v>45728</v>
      </c>
      <c r="D66" s="5">
        <v>45728</v>
      </c>
      <c r="E66" s="5">
        <v>45734</v>
      </c>
      <c r="F66" s="5" t="s">
        <v>685</v>
      </c>
      <c r="G66" s="6" t="s">
        <v>687</v>
      </c>
      <c r="J66" s="9"/>
      <c r="M66" s="4">
        <v>1</v>
      </c>
      <c r="N66" s="4" t="s">
        <v>685</v>
      </c>
      <c r="O66" s="4" t="s">
        <v>685</v>
      </c>
      <c r="P66" s="4" t="s">
        <v>685</v>
      </c>
      <c r="R66" s="4" t="s">
        <v>685</v>
      </c>
      <c r="S66" s="4" t="s">
        <v>685</v>
      </c>
    </row>
    <row r="67" spans="1:19" x14ac:dyDescent="0.2">
      <c r="A67" s="44" t="s">
        <v>944</v>
      </c>
      <c r="B67" s="4" t="s">
        <v>13</v>
      </c>
      <c r="C67" s="5">
        <v>45712</v>
      </c>
      <c r="D67" s="5">
        <v>45713</v>
      </c>
      <c r="E67" s="5">
        <v>45728</v>
      </c>
      <c r="G67" s="6" t="s">
        <v>687</v>
      </c>
      <c r="J67" s="9"/>
      <c r="M67" s="4">
        <v>1</v>
      </c>
      <c r="N67" s="4" t="s">
        <v>685</v>
      </c>
      <c r="O67" s="4" t="s">
        <v>685</v>
      </c>
      <c r="P67" s="4" t="s">
        <v>685</v>
      </c>
      <c r="R67" s="4" t="s">
        <v>685</v>
      </c>
      <c r="S67" s="4" t="s">
        <v>685</v>
      </c>
    </row>
    <row r="68" spans="1:19" x14ac:dyDescent="0.2">
      <c r="A68" s="4" t="s">
        <v>697</v>
      </c>
      <c r="B68" s="4" t="s">
        <v>13</v>
      </c>
      <c r="C68" s="5">
        <v>45569</v>
      </c>
      <c r="D68" s="5">
        <v>45572</v>
      </c>
      <c r="E68" s="5">
        <v>45579</v>
      </c>
      <c r="F68" s="5" t="s">
        <v>685</v>
      </c>
      <c r="G68" s="4" t="s">
        <v>687</v>
      </c>
      <c r="H68" s="4">
        <v>1</v>
      </c>
      <c r="I68" s="4" t="s">
        <v>685</v>
      </c>
      <c r="J68" s="4">
        <v>1</v>
      </c>
      <c r="K68" s="4">
        <v>1</v>
      </c>
      <c r="L68" s="4">
        <v>1</v>
      </c>
      <c r="M68" s="4">
        <v>1</v>
      </c>
      <c r="N68" s="4" t="s">
        <v>685</v>
      </c>
      <c r="O68" s="4" t="s">
        <v>685</v>
      </c>
      <c r="Q68" s="4" t="s">
        <v>685</v>
      </c>
      <c r="R68" s="4" t="s">
        <v>685</v>
      </c>
    </row>
    <row r="69" spans="1:19" x14ac:dyDescent="0.2">
      <c r="A69" s="4" t="s">
        <v>738</v>
      </c>
      <c r="B69" s="4" t="s">
        <v>13</v>
      </c>
      <c r="C69" s="5">
        <v>45604</v>
      </c>
      <c r="D69" s="5">
        <v>45604</v>
      </c>
      <c r="E69" s="5">
        <v>45614</v>
      </c>
      <c r="F69" s="5" t="s">
        <v>685</v>
      </c>
      <c r="G69" s="4" t="s">
        <v>687</v>
      </c>
      <c r="I69" s="4">
        <v>2</v>
      </c>
      <c r="J69" s="4" t="s">
        <v>685</v>
      </c>
      <c r="K69" s="4">
        <v>1</v>
      </c>
      <c r="L69" s="4">
        <v>1</v>
      </c>
      <c r="M69" s="4">
        <v>1</v>
      </c>
      <c r="N69" s="4" t="s">
        <v>685</v>
      </c>
      <c r="O69" s="4" t="s">
        <v>685</v>
      </c>
      <c r="Q69" s="4" t="s">
        <v>685</v>
      </c>
      <c r="R69" s="4" t="s">
        <v>685</v>
      </c>
    </row>
    <row r="70" spans="1:19" x14ac:dyDescent="0.2">
      <c r="A70" s="4" t="s">
        <v>746</v>
      </c>
      <c r="B70" s="4" t="s">
        <v>13</v>
      </c>
      <c r="C70" s="5">
        <v>45610</v>
      </c>
      <c r="D70" s="5">
        <v>45610</v>
      </c>
      <c r="E70" s="5">
        <v>45621</v>
      </c>
      <c r="F70" s="5" t="s">
        <v>685</v>
      </c>
      <c r="G70" s="4" t="s">
        <v>685</v>
      </c>
      <c r="I70" s="4">
        <v>1</v>
      </c>
      <c r="J70" s="9"/>
      <c r="M70" s="4">
        <v>1</v>
      </c>
      <c r="N70" s="4" t="s">
        <v>685</v>
      </c>
      <c r="O70" s="4" t="s">
        <v>685</v>
      </c>
      <c r="Q70" s="4" t="s">
        <v>685</v>
      </c>
      <c r="R70" s="4" t="s">
        <v>685</v>
      </c>
    </row>
    <row r="71" spans="1:19" x14ac:dyDescent="0.2">
      <c r="A71" s="4" t="s">
        <v>700</v>
      </c>
      <c r="B71" s="4" t="s">
        <v>13</v>
      </c>
      <c r="C71" s="5">
        <v>45569</v>
      </c>
      <c r="D71" s="5">
        <v>45573</v>
      </c>
      <c r="E71" s="5">
        <v>45586</v>
      </c>
      <c r="F71" s="5" t="s">
        <v>685</v>
      </c>
      <c r="G71" s="4" t="s">
        <v>687</v>
      </c>
      <c r="H71" s="4">
        <v>1</v>
      </c>
      <c r="I71" s="4">
        <v>1</v>
      </c>
      <c r="J71" s="4" t="s">
        <v>685</v>
      </c>
      <c r="K71" s="4">
        <v>1</v>
      </c>
      <c r="L71" s="4">
        <v>1</v>
      </c>
      <c r="M71" s="4">
        <v>1</v>
      </c>
      <c r="N71" s="4" t="s">
        <v>685</v>
      </c>
      <c r="O71" s="4" t="s">
        <v>685</v>
      </c>
      <c r="Q71" s="4" t="s">
        <v>685</v>
      </c>
      <c r="R71" s="4" t="s">
        <v>685</v>
      </c>
    </row>
    <row r="72" spans="1:19" x14ac:dyDescent="0.2">
      <c r="A72" s="4" t="s">
        <v>713</v>
      </c>
      <c r="B72" s="4" t="s">
        <v>13</v>
      </c>
      <c r="C72" s="5">
        <v>45649</v>
      </c>
      <c r="D72" s="5">
        <v>45650</v>
      </c>
      <c r="E72" s="5">
        <v>45671</v>
      </c>
      <c r="F72" s="5" t="s">
        <v>685</v>
      </c>
      <c r="G72" s="4" t="s">
        <v>709</v>
      </c>
      <c r="I72" s="4" t="s">
        <v>685</v>
      </c>
      <c r="J72" s="4" t="s">
        <v>685</v>
      </c>
      <c r="K72" s="4">
        <v>1</v>
      </c>
      <c r="L72" s="4">
        <v>1</v>
      </c>
      <c r="M72" s="4">
        <v>1</v>
      </c>
      <c r="N72" s="4" t="s">
        <v>685</v>
      </c>
      <c r="O72" s="4" t="s">
        <v>685</v>
      </c>
      <c r="Q72" s="4" t="s">
        <v>685</v>
      </c>
      <c r="R72" s="4" t="s">
        <v>685</v>
      </c>
    </row>
    <row r="73" spans="1:19" x14ac:dyDescent="0.2">
      <c r="A73" s="4" t="s">
        <v>705</v>
      </c>
      <c r="B73" s="4" t="s">
        <v>13</v>
      </c>
      <c r="C73" s="5">
        <v>45604</v>
      </c>
      <c r="D73" s="5">
        <v>45604</v>
      </c>
      <c r="E73" s="5">
        <v>45636</v>
      </c>
      <c r="F73" s="5" t="s">
        <v>685</v>
      </c>
      <c r="G73" s="4" t="s">
        <v>685</v>
      </c>
      <c r="I73" s="4">
        <v>1</v>
      </c>
      <c r="J73" s="4" t="s">
        <v>685</v>
      </c>
      <c r="K73" s="4">
        <v>1</v>
      </c>
      <c r="L73" s="4">
        <v>1</v>
      </c>
      <c r="M73" s="4">
        <v>1</v>
      </c>
      <c r="N73" s="4" t="s">
        <v>685</v>
      </c>
      <c r="O73" s="4" t="s">
        <v>685</v>
      </c>
      <c r="Q73" s="4" t="s">
        <v>685</v>
      </c>
      <c r="R73" s="4" t="s">
        <v>685</v>
      </c>
    </row>
    <row r="74" spans="1:19" x14ac:dyDescent="0.2">
      <c r="A74" s="4" t="s">
        <v>693</v>
      </c>
      <c r="B74" s="4" t="s">
        <v>13</v>
      </c>
      <c r="C74" s="5">
        <v>45608</v>
      </c>
      <c r="D74" s="5">
        <v>45608</v>
      </c>
      <c r="E74" s="5">
        <v>45630</v>
      </c>
      <c r="F74" s="5" t="s">
        <v>685</v>
      </c>
      <c r="G74" s="4" t="s">
        <v>685</v>
      </c>
      <c r="I74" s="4">
        <v>1</v>
      </c>
      <c r="J74" s="9"/>
      <c r="M74" s="4">
        <v>1</v>
      </c>
      <c r="N74" s="4" t="s">
        <v>685</v>
      </c>
      <c r="O74" s="4" t="s">
        <v>685</v>
      </c>
      <c r="Q74" s="4" t="s">
        <v>685</v>
      </c>
      <c r="R74" s="4" t="s">
        <v>685</v>
      </c>
    </row>
    <row r="75" spans="1:19" x14ac:dyDescent="0.2">
      <c r="A75" s="44" t="s">
        <v>945</v>
      </c>
      <c r="B75" s="4" t="s">
        <v>436</v>
      </c>
      <c r="C75" s="5">
        <v>45730</v>
      </c>
      <c r="D75" s="5">
        <v>45734</v>
      </c>
      <c r="E75" s="5">
        <v>45749</v>
      </c>
      <c r="G75" s="6"/>
      <c r="J75" s="9"/>
      <c r="M75" s="4">
        <v>1</v>
      </c>
      <c r="N75" s="4" t="s">
        <v>685</v>
      </c>
      <c r="O75" s="4" t="s">
        <v>685</v>
      </c>
      <c r="Q75" s="4" t="s">
        <v>685</v>
      </c>
      <c r="R75" s="4" t="s">
        <v>685</v>
      </c>
    </row>
    <row r="76" spans="1:19" x14ac:dyDescent="0.2">
      <c r="A76" s="4" t="s">
        <v>725</v>
      </c>
      <c r="B76" s="4" t="s">
        <v>436</v>
      </c>
      <c r="C76" s="5">
        <v>45602</v>
      </c>
      <c r="D76" s="5">
        <v>45603</v>
      </c>
      <c r="E76" s="5">
        <v>45628</v>
      </c>
      <c r="F76" s="5" t="s">
        <v>685</v>
      </c>
      <c r="G76" s="4" t="s">
        <v>687</v>
      </c>
      <c r="I76" s="4">
        <v>1</v>
      </c>
      <c r="J76" s="4" t="s">
        <v>685</v>
      </c>
      <c r="K76" s="4">
        <v>1</v>
      </c>
      <c r="L76" s="4">
        <v>1</v>
      </c>
      <c r="M76" s="4">
        <v>1</v>
      </c>
      <c r="N76" s="4" t="s">
        <v>685</v>
      </c>
      <c r="O76" s="4" t="s">
        <v>685</v>
      </c>
      <c r="Q76" s="4" t="s">
        <v>685</v>
      </c>
      <c r="R76" s="4" t="s">
        <v>685</v>
      </c>
    </row>
    <row r="77" spans="1:19" x14ac:dyDescent="0.2">
      <c r="A77" s="4" t="s">
        <v>745</v>
      </c>
      <c r="B77" s="4" t="s">
        <v>13</v>
      </c>
      <c r="C77" s="5">
        <v>45621</v>
      </c>
      <c r="D77" s="5">
        <v>45670</v>
      </c>
      <c r="E77" s="5">
        <v>45670</v>
      </c>
      <c r="F77" s="5" t="s">
        <v>685</v>
      </c>
      <c r="G77" s="4" t="s">
        <v>687</v>
      </c>
      <c r="I77" s="4" t="s">
        <v>685</v>
      </c>
      <c r="J77" s="4" t="s">
        <v>685</v>
      </c>
      <c r="K77" s="4">
        <v>1</v>
      </c>
      <c r="L77" s="4">
        <v>1</v>
      </c>
      <c r="M77" s="4">
        <v>1</v>
      </c>
      <c r="N77" s="4" t="s">
        <v>685</v>
      </c>
      <c r="P77" s="4" t="s">
        <v>685</v>
      </c>
      <c r="Q77" s="4" t="s">
        <v>685</v>
      </c>
    </row>
    <row r="78" spans="1:19" x14ac:dyDescent="0.2">
      <c r="A78" s="44" t="s">
        <v>946</v>
      </c>
      <c r="B78" s="4" t="s">
        <v>13</v>
      </c>
      <c r="C78" s="5">
        <v>45715</v>
      </c>
      <c r="D78" s="5">
        <v>45715</v>
      </c>
      <c r="E78" s="5">
        <v>45747</v>
      </c>
      <c r="F78" s="5" t="s">
        <v>685</v>
      </c>
      <c r="G78" s="6" t="s">
        <v>687</v>
      </c>
      <c r="J78" s="9"/>
      <c r="M78" s="4">
        <v>1</v>
      </c>
      <c r="N78" s="4" t="s">
        <v>685</v>
      </c>
      <c r="P78" s="4" t="s">
        <v>685</v>
      </c>
      <c r="Q78" s="4" t="s">
        <v>685</v>
      </c>
    </row>
    <row r="79" spans="1:19" x14ac:dyDescent="0.2">
      <c r="A79" s="4" t="s">
        <v>691</v>
      </c>
      <c r="B79" s="4" t="s">
        <v>13</v>
      </c>
      <c r="C79" s="5">
        <v>45610</v>
      </c>
      <c r="D79" s="5">
        <v>45610</v>
      </c>
      <c r="E79" s="5">
        <v>45623</v>
      </c>
      <c r="F79" s="5" t="s">
        <v>685</v>
      </c>
      <c r="G79" s="4" t="s">
        <v>685</v>
      </c>
      <c r="I79" s="4">
        <v>1</v>
      </c>
      <c r="J79" s="4" t="s">
        <v>685</v>
      </c>
      <c r="K79" s="4">
        <v>1</v>
      </c>
      <c r="L79" s="4">
        <v>1</v>
      </c>
      <c r="M79" s="4">
        <v>1</v>
      </c>
      <c r="N79" s="4" t="s">
        <v>685</v>
      </c>
      <c r="P79" s="4" t="s">
        <v>685</v>
      </c>
      <c r="Q79" s="4" t="s">
        <v>685</v>
      </c>
    </row>
    <row r="80" spans="1:19" x14ac:dyDescent="0.2">
      <c r="A80" s="44" t="s">
        <v>947</v>
      </c>
      <c r="B80" s="4" t="s">
        <v>436</v>
      </c>
      <c r="C80" s="5">
        <v>45712</v>
      </c>
      <c r="D80" s="5">
        <v>45713</v>
      </c>
      <c r="E80" s="5">
        <v>45729</v>
      </c>
      <c r="F80" s="5" t="s">
        <v>685</v>
      </c>
      <c r="G80" s="6" t="s">
        <v>687</v>
      </c>
      <c r="J80" s="9"/>
      <c r="M80" s="4">
        <v>1</v>
      </c>
      <c r="N80" s="4" t="s">
        <v>685</v>
      </c>
      <c r="P80" s="4" t="s">
        <v>685</v>
      </c>
      <c r="Q80" s="4" t="s">
        <v>685</v>
      </c>
    </row>
    <row r="81" spans="1:17" x14ac:dyDescent="0.2">
      <c r="A81" s="44" t="s">
        <v>948</v>
      </c>
      <c r="B81" s="4" t="s">
        <v>13</v>
      </c>
      <c r="C81" s="5">
        <v>45699</v>
      </c>
      <c r="D81" s="5">
        <v>45699</v>
      </c>
      <c r="E81" s="5">
        <v>45741</v>
      </c>
      <c r="F81" s="5" t="s">
        <v>685</v>
      </c>
      <c r="G81" s="6" t="s">
        <v>687</v>
      </c>
      <c r="J81" s="9"/>
      <c r="M81" s="4">
        <v>1</v>
      </c>
      <c r="N81" s="4" t="s">
        <v>685</v>
      </c>
      <c r="P81" s="4" t="s">
        <v>685</v>
      </c>
      <c r="Q81" s="4" t="s">
        <v>685</v>
      </c>
    </row>
    <row r="82" spans="1:17" x14ac:dyDescent="0.2">
      <c r="A82" s="44" t="s">
        <v>949</v>
      </c>
      <c r="B82" s="4" t="s">
        <v>436</v>
      </c>
      <c r="C82" s="5">
        <v>45701</v>
      </c>
      <c r="D82" s="5">
        <v>45701</v>
      </c>
      <c r="E82" s="5">
        <v>45722</v>
      </c>
      <c r="F82" s="5" t="s">
        <v>685</v>
      </c>
      <c r="G82" s="6" t="s">
        <v>687</v>
      </c>
      <c r="J82" s="9"/>
      <c r="M82" s="4">
        <v>1</v>
      </c>
      <c r="N82" s="4" t="s">
        <v>685</v>
      </c>
      <c r="P82" s="4" t="s">
        <v>685</v>
      </c>
      <c r="Q82" s="4" t="s">
        <v>685</v>
      </c>
    </row>
    <row r="83" spans="1:17" x14ac:dyDescent="0.2">
      <c r="A83" s="44" t="s">
        <v>950</v>
      </c>
      <c r="B83" s="4" t="s">
        <v>13</v>
      </c>
      <c r="C83" s="5">
        <v>45692</v>
      </c>
      <c r="D83" s="5">
        <v>45695</v>
      </c>
      <c r="E83" s="5">
        <v>45722</v>
      </c>
      <c r="F83" s="5" t="s">
        <v>685</v>
      </c>
      <c r="G83" s="6" t="s">
        <v>687</v>
      </c>
      <c r="J83" s="9"/>
      <c r="M83" s="4">
        <v>1</v>
      </c>
      <c r="N83" s="4" t="s">
        <v>685</v>
      </c>
      <c r="P83" s="4" t="s">
        <v>685</v>
      </c>
      <c r="Q83" s="4" t="s">
        <v>685</v>
      </c>
    </row>
    <row r="84" spans="1:17" x14ac:dyDescent="0.2">
      <c r="A84" s="4" t="s">
        <v>735</v>
      </c>
      <c r="B84" s="4" t="s">
        <v>436</v>
      </c>
      <c r="C84" s="5">
        <v>45602</v>
      </c>
      <c r="D84" s="5">
        <v>45603</v>
      </c>
      <c r="E84" s="5">
        <v>45614</v>
      </c>
      <c r="F84" s="5" t="s">
        <v>685</v>
      </c>
      <c r="G84" s="4" t="s">
        <v>687</v>
      </c>
      <c r="I84" s="4">
        <v>2</v>
      </c>
      <c r="J84" s="9"/>
      <c r="K84" s="4">
        <v>1</v>
      </c>
      <c r="L84" s="4">
        <v>1</v>
      </c>
      <c r="M84" s="4">
        <v>1</v>
      </c>
      <c r="N84" s="4" t="s">
        <v>685</v>
      </c>
      <c r="P84" s="4" t="s">
        <v>685</v>
      </c>
      <c r="Q84" s="4" t="s">
        <v>685</v>
      </c>
    </row>
    <row r="85" spans="1:17" x14ac:dyDescent="0.2">
      <c r="A85" s="44" t="s">
        <v>879</v>
      </c>
      <c r="B85" s="4" t="s">
        <v>13</v>
      </c>
      <c r="C85" s="5">
        <v>45684</v>
      </c>
      <c r="D85" s="5">
        <v>45684</v>
      </c>
      <c r="E85" s="5">
        <v>45714</v>
      </c>
      <c r="F85" s="5" t="s">
        <v>685</v>
      </c>
      <c r="G85" s="6" t="s">
        <v>687</v>
      </c>
      <c r="J85" s="9"/>
      <c r="L85" s="4">
        <v>1</v>
      </c>
      <c r="M85" s="4">
        <v>1</v>
      </c>
      <c r="N85" s="4" t="s">
        <v>685</v>
      </c>
      <c r="P85" s="4" t="s">
        <v>685</v>
      </c>
      <c r="Q85" s="4" t="s">
        <v>685</v>
      </c>
    </row>
    <row r="86" spans="1:17" x14ac:dyDescent="0.2">
      <c r="A86" s="4" t="s">
        <v>716</v>
      </c>
      <c r="B86" s="4" t="s">
        <v>13</v>
      </c>
      <c r="C86" s="5">
        <v>45638</v>
      </c>
      <c r="D86" s="5">
        <v>45638</v>
      </c>
      <c r="E86" s="5">
        <v>45670</v>
      </c>
      <c r="F86" s="5" t="s">
        <v>685</v>
      </c>
      <c r="G86" s="4" t="s">
        <v>687</v>
      </c>
      <c r="I86" s="4" t="s">
        <v>685</v>
      </c>
      <c r="J86" s="4" t="s">
        <v>685</v>
      </c>
      <c r="K86" s="4">
        <v>1</v>
      </c>
      <c r="L86" s="4">
        <v>1</v>
      </c>
      <c r="M86" s="4">
        <v>1</v>
      </c>
      <c r="N86" s="4" t="s">
        <v>685</v>
      </c>
      <c r="P86" s="4" t="s">
        <v>685</v>
      </c>
      <c r="Q86" s="4" t="s">
        <v>685</v>
      </c>
    </row>
    <row r="87" spans="1:17" x14ac:dyDescent="0.2">
      <c r="A87" s="4" t="s">
        <v>734</v>
      </c>
      <c r="B87" s="4" t="s">
        <v>13</v>
      </c>
      <c r="C87" s="5">
        <v>45603</v>
      </c>
      <c r="D87" s="5">
        <v>45636</v>
      </c>
      <c r="E87" s="5">
        <v>45663</v>
      </c>
      <c r="F87" s="5" t="s">
        <v>685</v>
      </c>
      <c r="G87" s="4" t="s">
        <v>687</v>
      </c>
      <c r="I87" s="4" t="s">
        <v>685</v>
      </c>
      <c r="J87" s="4" t="s">
        <v>685</v>
      </c>
      <c r="K87" s="4">
        <v>1</v>
      </c>
      <c r="M87" s="4">
        <v>1</v>
      </c>
      <c r="N87" s="4" t="s">
        <v>685</v>
      </c>
      <c r="P87" s="4" t="s">
        <v>685</v>
      </c>
      <c r="Q87" s="4" t="s">
        <v>685</v>
      </c>
    </row>
    <row r="88" spans="1:17" x14ac:dyDescent="0.2">
      <c r="A88" s="4" t="s">
        <v>698</v>
      </c>
      <c r="B88" s="4" t="s">
        <v>13</v>
      </c>
      <c r="C88" s="5">
        <v>45610</v>
      </c>
      <c r="D88" s="5">
        <v>45610</v>
      </c>
      <c r="E88" s="5">
        <v>45637</v>
      </c>
      <c r="F88" s="5" t="s">
        <v>685</v>
      </c>
      <c r="G88" s="4" t="s">
        <v>689</v>
      </c>
      <c r="I88" s="4" t="s">
        <v>685</v>
      </c>
      <c r="J88" s="4">
        <v>1</v>
      </c>
      <c r="K88" s="4">
        <v>1</v>
      </c>
      <c r="L88" s="4">
        <v>1</v>
      </c>
      <c r="N88" s="4" t="s">
        <v>685</v>
      </c>
      <c r="P88" s="4" t="s">
        <v>685</v>
      </c>
      <c r="Q88" s="4" t="s">
        <v>685</v>
      </c>
    </row>
    <row r="89" spans="1:17" x14ac:dyDescent="0.2">
      <c r="A89" s="44" t="s">
        <v>880</v>
      </c>
      <c r="B89" s="4" t="s">
        <v>13</v>
      </c>
      <c r="C89" s="5">
        <v>45694</v>
      </c>
      <c r="D89" s="5">
        <v>45695</v>
      </c>
      <c r="E89" s="5">
        <v>45707</v>
      </c>
      <c r="F89" s="5" t="s">
        <v>685</v>
      </c>
      <c r="G89" s="6" t="s">
        <v>687</v>
      </c>
      <c r="J89" s="9"/>
      <c r="L89" s="4">
        <v>1</v>
      </c>
      <c r="M89" s="4">
        <v>1</v>
      </c>
      <c r="N89" s="4" t="s">
        <v>685</v>
      </c>
      <c r="P89" s="4" t="s">
        <v>685</v>
      </c>
      <c r="Q89" s="4" t="s">
        <v>685</v>
      </c>
    </row>
    <row r="90" spans="1:17" x14ac:dyDescent="0.2">
      <c r="A90" s="4" t="s">
        <v>732</v>
      </c>
      <c r="B90" s="4" t="s">
        <v>13</v>
      </c>
      <c r="C90" s="5">
        <v>45645</v>
      </c>
      <c r="D90" s="5">
        <v>45645</v>
      </c>
      <c r="E90" s="5">
        <v>45677</v>
      </c>
      <c r="F90" s="5" t="s">
        <v>685</v>
      </c>
      <c r="G90" s="4" t="s">
        <v>687</v>
      </c>
      <c r="I90" s="4" t="s">
        <v>685</v>
      </c>
      <c r="J90" s="4" t="s">
        <v>685</v>
      </c>
      <c r="K90" s="4">
        <v>1</v>
      </c>
      <c r="L90" s="4">
        <v>1</v>
      </c>
      <c r="M90" s="4">
        <v>1</v>
      </c>
      <c r="N90" s="4" t="s">
        <v>685</v>
      </c>
      <c r="P90" s="4" t="s">
        <v>685</v>
      </c>
      <c r="Q90" s="4" t="s">
        <v>685</v>
      </c>
    </row>
    <row r="91" spans="1:17" x14ac:dyDescent="0.2">
      <c r="A91" s="44" t="s">
        <v>951</v>
      </c>
      <c r="B91" s="4" t="s">
        <v>436</v>
      </c>
      <c r="C91" s="5">
        <v>45709</v>
      </c>
      <c r="D91" s="5">
        <v>45713</v>
      </c>
      <c r="E91" s="5">
        <v>45749</v>
      </c>
      <c r="F91" s="5" t="s">
        <v>685</v>
      </c>
      <c r="G91" s="6" t="s">
        <v>687</v>
      </c>
      <c r="J91" s="9"/>
      <c r="M91" s="4">
        <v>1</v>
      </c>
      <c r="N91" s="4" t="s">
        <v>685</v>
      </c>
      <c r="P91" s="4" t="s">
        <v>685</v>
      </c>
      <c r="Q91" s="4" t="s">
        <v>685</v>
      </c>
    </row>
    <row r="92" spans="1:17" x14ac:dyDescent="0.2">
      <c r="A92" s="4" t="s">
        <v>723</v>
      </c>
      <c r="B92" s="4" t="s">
        <v>13</v>
      </c>
      <c r="C92" s="5">
        <v>45610</v>
      </c>
      <c r="D92" s="5">
        <v>45610</v>
      </c>
      <c r="E92" s="5">
        <v>45672</v>
      </c>
      <c r="F92" s="5" t="s">
        <v>685</v>
      </c>
      <c r="G92" s="4" t="s">
        <v>687</v>
      </c>
      <c r="I92" s="4" t="s">
        <v>685</v>
      </c>
      <c r="J92" s="4" t="s">
        <v>685</v>
      </c>
      <c r="K92" s="4">
        <v>1</v>
      </c>
      <c r="L92" s="4">
        <v>1</v>
      </c>
      <c r="M92" s="4">
        <v>1</v>
      </c>
      <c r="N92" s="4" t="s">
        <v>685</v>
      </c>
      <c r="P92" s="4" t="s">
        <v>685</v>
      </c>
      <c r="Q92" s="4" t="s">
        <v>685</v>
      </c>
    </row>
    <row r="93" spans="1:17" x14ac:dyDescent="0.2">
      <c r="A93" s="4" t="s">
        <v>730</v>
      </c>
      <c r="B93" s="4" t="s">
        <v>13</v>
      </c>
      <c r="C93" s="5">
        <v>45603</v>
      </c>
      <c r="D93" s="5">
        <v>45603</v>
      </c>
      <c r="E93" s="5">
        <v>45649</v>
      </c>
      <c r="F93" s="5" t="s">
        <v>685</v>
      </c>
      <c r="G93" s="4" t="s">
        <v>685</v>
      </c>
      <c r="I93" s="4" t="s">
        <v>685</v>
      </c>
      <c r="J93" s="4">
        <v>1</v>
      </c>
      <c r="K93" s="4">
        <v>1</v>
      </c>
      <c r="L93" s="4">
        <v>1</v>
      </c>
      <c r="N93" s="4" t="s">
        <v>685</v>
      </c>
      <c r="P93" s="4" t="s">
        <v>685</v>
      </c>
      <c r="Q93" s="4" t="s">
        <v>685</v>
      </c>
    </row>
    <row r="94" spans="1:17" x14ac:dyDescent="0.2">
      <c r="A94" s="4" t="s">
        <v>704</v>
      </c>
      <c r="B94" s="4" t="s">
        <v>13</v>
      </c>
      <c r="C94" s="5">
        <v>45517</v>
      </c>
      <c r="D94" s="5">
        <v>45588</v>
      </c>
      <c r="E94" s="5">
        <v>45609</v>
      </c>
      <c r="F94" s="5" t="s">
        <v>685</v>
      </c>
      <c r="G94" s="4" t="s">
        <v>685</v>
      </c>
      <c r="I94" s="4">
        <v>1</v>
      </c>
      <c r="J94" s="4">
        <v>1</v>
      </c>
      <c r="K94" s="4">
        <v>1</v>
      </c>
      <c r="L94" s="4">
        <v>1</v>
      </c>
      <c r="M94" s="4">
        <v>1</v>
      </c>
      <c r="N94" s="4" t="s">
        <v>685</v>
      </c>
      <c r="P94" s="4" t="s">
        <v>685</v>
      </c>
      <c r="Q94" s="4" t="s">
        <v>685</v>
      </c>
    </row>
    <row r="95" spans="1:17" x14ac:dyDescent="0.2">
      <c r="A95" s="4" t="s">
        <v>707</v>
      </c>
      <c r="B95" s="4" t="s">
        <v>13</v>
      </c>
      <c r="C95" s="5">
        <v>45603</v>
      </c>
      <c r="D95" s="5">
        <v>45603</v>
      </c>
      <c r="E95" s="5">
        <v>45628</v>
      </c>
      <c r="F95" s="5" t="s">
        <v>685</v>
      </c>
      <c r="G95" s="4" t="s">
        <v>685</v>
      </c>
      <c r="I95" s="4">
        <v>1</v>
      </c>
      <c r="J95" s="4" t="s">
        <v>685</v>
      </c>
      <c r="K95" s="4">
        <v>1</v>
      </c>
      <c r="N95" s="4" t="s">
        <v>685</v>
      </c>
      <c r="P95" s="4" t="s">
        <v>685</v>
      </c>
      <c r="Q95" s="4" t="s">
        <v>685</v>
      </c>
    </row>
    <row r="96" spans="1:17" x14ac:dyDescent="0.2">
      <c r="A96" s="44" t="s">
        <v>953</v>
      </c>
      <c r="B96" s="4" t="s">
        <v>13</v>
      </c>
      <c r="C96" s="5">
        <v>45706</v>
      </c>
      <c r="D96" s="5">
        <v>45712</v>
      </c>
      <c r="E96" s="5">
        <v>45750</v>
      </c>
      <c r="F96" s="5" t="s">
        <v>685</v>
      </c>
      <c r="G96" s="6" t="s">
        <v>687</v>
      </c>
      <c r="J96" s="9"/>
      <c r="M96" s="4">
        <v>1</v>
      </c>
      <c r="N96" s="4" t="s">
        <v>685</v>
      </c>
      <c r="P96" s="4" t="s">
        <v>685</v>
      </c>
      <c r="Q96" s="4" t="s">
        <v>685</v>
      </c>
    </row>
    <row r="97" spans="1:17" x14ac:dyDescent="0.2">
      <c r="A97" s="12" t="s">
        <v>754</v>
      </c>
      <c r="B97" s="14"/>
      <c r="C97" s="15"/>
      <c r="D97" s="15"/>
      <c r="E97" s="15"/>
      <c r="F97" s="15"/>
      <c r="G97" s="12"/>
      <c r="H97" s="13">
        <f>SUBTOTAL(109,Tableau4[NOV])</f>
        <v>10</v>
      </c>
      <c r="I97" s="13">
        <f>SUBTOTAL(109,Tableau4[DEC])</f>
        <v>36</v>
      </c>
      <c r="J97" s="13">
        <f>SUBTOTAL(109,Tableau4[JAN])</f>
        <v>25</v>
      </c>
      <c r="K97" s="14">
        <f>SUBTOTAL(109,Tableau4[FEV])</f>
        <v>57</v>
      </c>
      <c r="L97" s="9">
        <f>SUBTOTAL(109,Tableau4[MAR])</f>
        <v>60</v>
      </c>
      <c r="M97" s="9">
        <f>SUBTOTAL(109,Tableau4[AVR])</f>
        <v>74</v>
      </c>
      <c r="N97" s="4" t="s">
        <v>685</v>
      </c>
      <c r="P97" s="4" t="s">
        <v>685</v>
      </c>
      <c r="Q97" s="4" t="s">
        <v>685</v>
      </c>
    </row>
    <row r="98" spans="1:17" x14ac:dyDescent="0.2">
      <c r="A98" s="16" t="s">
        <v>755</v>
      </c>
      <c r="B98" s="17"/>
      <c r="C98" s="18"/>
      <c r="D98" s="18"/>
      <c r="E98" s="18"/>
      <c r="F98" s="18"/>
      <c r="G98" s="19"/>
      <c r="H98" s="20">
        <f>Tableau4[[#Totals],[NOV]]*208</f>
        <v>2080</v>
      </c>
      <c r="I98" s="20">
        <f>Tableau4[[#Totals],[DEC]]*208</f>
        <v>7488</v>
      </c>
      <c r="J98" s="20">
        <f>Tableau4[[#Totals],[JAN]]*208</f>
        <v>5200</v>
      </c>
      <c r="K98" s="20">
        <f>Tableau4[[#Totals],[FEV]]*208</f>
        <v>11856</v>
      </c>
      <c r="L98" s="20">
        <f>Tableau4[[#Totals],[MAR]]*208.7</f>
        <v>12522</v>
      </c>
      <c r="M98" s="20">
        <f>Tableau4[[#Totals],[AVR]]*209.05</f>
        <v>15469.7</v>
      </c>
      <c r="N98" s="4" t="s">
        <v>685</v>
      </c>
      <c r="P98" s="4" t="s">
        <v>685</v>
      </c>
      <c r="Q98" s="4" t="s">
        <v>685</v>
      </c>
    </row>
    <row r="99" spans="1:17" x14ac:dyDescent="0.2">
      <c r="A99" s="14"/>
      <c r="B99" s="21"/>
      <c r="C99" s="15"/>
      <c r="D99" s="15"/>
      <c r="E99" s="15"/>
      <c r="F99" s="15"/>
      <c r="G99" s="14"/>
      <c r="H99" s="14"/>
      <c r="I99" s="14"/>
      <c r="J99" s="14"/>
      <c r="K99" s="14"/>
      <c r="L99" s="4" t="s">
        <v>685</v>
      </c>
      <c r="M99" s="4" t="s">
        <v>685</v>
      </c>
      <c r="N99" s="4" t="s">
        <v>685</v>
      </c>
      <c r="P99" s="4" t="s">
        <v>685</v>
      </c>
      <c r="Q99" s="4" t="s">
        <v>685</v>
      </c>
    </row>
    <row r="100" spans="1:17" x14ac:dyDescent="0.2">
      <c r="J100" s="4" t="s">
        <v>685</v>
      </c>
      <c r="L100" s="4" t="s">
        <v>685</v>
      </c>
      <c r="M100" s="4" t="s">
        <v>685</v>
      </c>
      <c r="N100" s="4" t="s">
        <v>685</v>
      </c>
      <c r="P100" s="4" t="s">
        <v>685</v>
      </c>
      <c r="Q100" s="4" t="s">
        <v>685</v>
      </c>
    </row>
    <row r="101" spans="1:17" x14ac:dyDescent="0.2">
      <c r="L101" s="4" t="s">
        <v>685</v>
      </c>
      <c r="M101" s="4" t="s">
        <v>685</v>
      </c>
      <c r="N101" s="4" t="s">
        <v>685</v>
      </c>
      <c r="P101" s="4" t="s">
        <v>685</v>
      </c>
      <c r="Q101" s="4" t="s">
        <v>685</v>
      </c>
    </row>
    <row r="102" spans="1:17" x14ac:dyDescent="0.2">
      <c r="L102" s="4" t="s">
        <v>685</v>
      </c>
      <c r="M102" s="4" t="s">
        <v>685</v>
      </c>
      <c r="N102" s="4" t="s">
        <v>685</v>
      </c>
      <c r="P102" s="4" t="s">
        <v>685</v>
      </c>
      <c r="Q102" s="4" t="s">
        <v>685</v>
      </c>
    </row>
    <row r="103" spans="1:17" x14ac:dyDescent="0.2">
      <c r="L103" s="4" t="s">
        <v>685</v>
      </c>
      <c r="M103" s="4" t="s">
        <v>685</v>
      </c>
      <c r="N103" s="4" t="s">
        <v>685</v>
      </c>
      <c r="P103" s="4" t="s">
        <v>685</v>
      </c>
      <c r="Q103" s="4" t="s">
        <v>685</v>
      </c>
    </row>
    <row r="104" spans="1:17" x14ac:dyDescent="0.2">
      <c r="L104" s="4" t="s">
        <v>685</v>
      </c>
      <c r="M104" s="4" t="s">
        <v>685</v>
      </c>
      <c r="N104" s="4" t="s">
        <v>685</v>
      </c>
      <c r="P104" s="4" t="s">
        <v>685</v>
      </c>
      <c r="Q104" s="4" t="s">
        <v>685</v>
      </c>
    </row>
    <row r="105" spans="1:17" x14ac:dyDescent="0.2">
      <c r="L105" s="4" t="s">
        <v>685</v>
      </c>
      <c r="M105" s="4" t="s">
        <v>685</v>
      </c>
      <c r="N105" s="4" t="s">
        <v>685</v>
      </c>
      <c r="P105" s="4" t="s">
        <v>685</v>
      </c>
      <c r="Q105" s="4" t="s">
        <v>685</v>
      </c>
    </row>
    <row r="106" spans="1:17" x14ac:dyDescent="0.2">
      <c r="L106" s="4" t="s">
        <v>685</v>
      </c>
      <c r="M106" s="4" t="s">
        <v>685</v>
      </c>
      <c r="N106" s="4" t="s">
        <v>685</v>
      </c>
      <c r="P106" s="4" t="s">
        <v>685</v>
      </c>
      <c r="Q106" s="4" t="s">
        <v>685</v>
      </c>
    </row>
    <row r="107" spans="1:17" x14ac:dyDescent="0.2">
      <c r="L107" s="4" t="s">
        <v>685</v>
      </c>
      <c r="M107" s="4" t="s">
        <v>685</v>
      </c>
      <c r="N107" s="4" t="s">
        <v>685</v>
      </c>
      <c r="P107" s="4" t="s">
        <v>685</v>
      </c>
      <c r="Q107" s="4" t="s">
        <v>685</v>
      </c>
    </row>
    <row r="108" spans="1:17" x14ac:dyDescent="0.2">
      <c r="L108" s="4" t="s">
        <v>685</v>
      </c>
      <c r="M108" s="4" t="s">
        <v>685</v>
      </c>
      <c r="N108" s="4" t="s">
        <v>685</v>
      </c>
      <c r="P108" s="4" t="s">
        <v>685</v>
      </c>
      <c r="Q108" s="4" t="s">
        <v>685</v>
      </c>
    </row>
    <row r="109" spans="1:17" x14ac:dyDescent="0.2">
      <c r="L109" s="4" t="s">
        <v>685</v>
      </c>
      <c r="M109" s="4" t="s">
        <v>685</v>
      </c>
      <c r="N109" s="4" t="s">
        <v>685</v>
      </c>
      <c r="P109" s="4" t="s">
        <v>685</v>
      </c>
      <c r="Q109" s="4" t="s">
        <v>685</v>
      </c>
    </row>
    <row r="110" spans="1:17" x14ac:dyDescent="0.2">
      <c r="L110" s="4" t="s">
        <v>685</v>
      </c>
      <c r="M110" s="4" t="s">
        <v>685</v>
      </c>
    </row>
    <row r="111" spans="1:17" x14ac:dyDescent="0.2">
      <c r="L111" s="4" t="s">
        <v>685</v>
      </c>
      <c r="M111" s="4" t="s">
        <v>685</v>
      </c>
    </row>
    <row r="112" spans="1:17" x14ac:dyDescent="0.2">
      <c r="L112" s="4" t="s">
        <v>685</v>
      </c>
      <c r="M112" s="4" t="s">
        <v>685</v>
      </c>
    </row>
    <row r="113" spans="12:13" x14ac:dyDescent="0.2">
      <c r="L113" s="4" t="s">
        <v>685</v>
      </c>
      <c r="M113" s="4" t="s">
        <v>685</v>
      </c>
    </row>
    <row r="114" spans="12:13" x14ac:dyDescent="0.2">
      <c r="L114" s="4" t="s">
        <v>685</v>
      </c>
      <c r="M114" s="4" t="s">
        <v>685</v>
      </c>
    </row>
    <row r="115" spans="12:13" x14ac:dyDescent="0.2">
      <c r="L115" s="4" t="s">
        <v>685</v>
      </c>
      <c r="M115" s="4" t="s">
        <v>685</v>
      </c>
    </row>
    <row r="116" spans="12:13" x14ac:dyDescent="0.2">
      <c r="L116" s="4" t="s">
        <v>685</v>
      </c>
      <c r="M116" s="4" t="s">
        <v>685</v>
      </c>
    </row>
    <row r="117" spans="12:13" x14ac:dyDescent="0.2">
      <c r="L117" s="4" t="s">
        <v>685</v>
      </c>
      <c r="M117" s="4" t="s">
        <v>685</v>
      </c>
    </row>
    <row r="118" spans="12:13" x14ac:dyDescent="0.2">
      <c r="L118" s="4" t="s">
        <v>685</v>
      </c>
      <c r="M118" s="4" t="s">
        <v>685</v>
      </c>
    </row>
    <row r="119" spans="12:13" x14ac:dyDescent="0.2">
      <c r="L119" s="4" t="s">
        <v>685</v>
      </c>
      <c r="M119" s="4" t="s">
        <v>685</v>
      </c>
    </row>
    <row r="120" spans="12:13" x14ac:dyDescent="0.2">
      <c r="L120" s="4" t="s">
        <v>685</v>
      </c>
      <c r="M120" s="4" t="s">
        <v>685</v>
      </c>
    </row>
    <row r="121" spans="12:13" x14ac:dyDescent="0.2">
      <c r="L121" s="4" t="s">
        <v>685</v>
      </c>
      <c r="M121" s="4" t="s">
        <v>685</v>
      </c>
    </row>
    <row r="122" spans="12:13" x14ac:dyDescent="0.2">
      <c r="L122" s="4" t="s">
        <v>685</v>
      </c>
      <c r="M122" s="4" t="s">
        <v>685</v>
      </c>
    </row>
    <row r="123" spans="12:13" x14ac:dyDescent="0.2">
      <c r="L123" s="4" t="s">
        <v>685</v>
      </c>
      <c r="M123" s="4" t="s">
        <v>685</v>
      </c>
    </row>
    <row r="124" spans="12:13" x14ac:dyDescent="0.2">
      <c r="L124" s="4" t="s">
        <v>685</v>
      </c>
      <c r="M124" s="4" t="s">
        <v>685</v>
      </c>
    </row>
    <row r="125" spans="12:13" x14ac:dyDescent="0.2">
      <c r="L125" s="4" t="s">
        <v>685</v>
      </c>
      <c r="M125" s="4" t="s">
        <v>685</v>
      </c>
    </row>
    <row r="126" spans="12:13" x14ac:dyDescent="0.2">
      <c r="L126" s="4" t="s">
        <v>685</v>
      </c>
      <c r="M126" s="4" t="s">
        <v>685</v>
      </c>
    </row>
    <row r="127" spans="12:13" x14ac:dyDescent="0.2">
      <c r="L127" s="4" t="s">
        <v>685</v>
      </c>
      <c r="M127" s="4" t="s">
        <v>685</v>
      </c>
    </row>
    <row r="128" spans="12:13" x14ac:dyDescent="0.2">
      <c r="L128" s="4" t="s">
        <v>685</v>
      </c>
      <c r="M128" s="4" t="s">
        <v>685</v>
      </c>
    </row>
    <row r="129" spans="12:13" x14ac:dyDescent="0.2">
      <c r="L129" s="4" t="s">
        <v>685</v>
      </c>
      <c r="M129" s="4" t="s">
        <v>685</v>
      </c>
    </row>
    <row r="130" spans="12:13" x14ac:dyDescent="0.2">
      <c r="L130" s="4" t="s">
        <v>685</v>
      </c>
      <c r="M130" s="4" t="s">
        <v>685</v>
      </c>
    </row>
    <row r="131" spans="12:13" x14ac:dyDescent="0.2">
      <c r="L131" s="4" t="s">
        <v>685</v>
      </c>
    </row>
    <row r="132" spans="12:13" x14ac:dyDescent="0.2">
      <c r="L132" s="4" t="s">
        <v>685</v>
      </c>
    </row>
    <row r="133" spans="12:13" x14ac:dyDescent="0.2">
      <c r="L133" s="4" t="s">
        <v>685</v>
      </c>
    </row>
    <row r="134" spans="12:13" x14ac:dyDescent="0.2">
      <c r="L134" s="4" t="s">
        <v>685</v>
      </c>
    </row>
    <row r="135" spans="12:13" x14ac:dyDescent="0.2">
      <c r="L135" s="4" t="s">
        <v>685</v>
      </c>
    </row>
    <row r="136" spans="12:13" x14ac:dyDescent="0.2">
      <c r="L136" s="4" t="s">
        <v>685</v>
      </c>
    </row>
    <row r="137" spans="12:13" x14ac:dyDescent="0.2">
      <c r="L137" s="4" t="s">
        <v>685</v>
      </c>
    </row>
    <row r="138" spans="12:13" x14ac:dyDescent="0.2">
      <c r="L138" s="4" t="s">
        <v>685</v>
      </c>
    </row>
    <row r="139" spans="12:13" x14ac:dyDescent="0.2">
      <c r="L139" s="4" t="s">
        <v>685</v>
      </c>
    </row>
  </sheetData>
  <dataConsolidate/>
  <mergeCells count="1">
    <mergeCell ref="B1:M1"/>
  </mergeCells>
  <phoneticPr fontId="21" type="noConversion"/>
  <conditionalFormatting sqref="A158:A1048576 A1:A3 A19:A24 A70:A95 A97:A99">
    <cfRule type="duplicateValues" dxfId="15" priority="362"/>
  </conditionalFormatting>
  <conditionalFormatting sqref="A158:A1048576 A1:A40 A63:A95 A97:A100">
    <cfRule type="duplicateValues" dxfId="14" priority="367"/>
  </conditionalFormatting>
  <conditionalFormatting sqref="A158:A1048576 A1:A95 A97:A100">
    <cfRule type="duplicateValues" dxfId="13" priority="371"/>
  </conditionalFormatting>
  <pageMargins left="0.25" right="0.25" top="0.75" bottom="0.75" header="0.3" footer="0.3"/>
  <pageSetup paperSize="9" scale="71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974AA-41D3-AB43-A6D5-49CAFEA07E16}">
  <dimension ref="A1:S157"/>
  <sheetViews>
    <sheetView showGridLines="0"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119" sqref="M119"/>
    </sheetView>
  </sheetViews>
  <sheetFormatPr baseColWidth="10" defaultRowHeight="14" x14ac:dyDescent="0.2"/>
  <cols>
    <col min="1" max="1" width="24.1640625" style="4" bestFit="1" customWidth="1"/>
    <col min="2" max="2" width="5.6640625" style="4" customWidth="1"/>
    <col min="3" max="4" width="10.83203125" style="23" customWidth="1"/>
    <col min="5" max="6" width="10.83203125" style="24" customWidth="1"/>
    <col min="7" max="7" width="17.83203125" style="4" customWidth="1"/>
    <col min="8" max="12" width="8.83203125" style="4" customWidth="1"/>
    <col min="13" max="14" width="10.83203125" style="5"/>
    <col min="15" max="16384" width="10.83203125" style="4"/>
  </cols>
  <sheetData>
    <row r="1" spans="1:16" ht="43.75" customHeight="1" x14ac:dyDescent="0.2">
      <c r="A1" s="37" t="s">
        <v>825</v>
      </c>
      <c r="B1" s="53" t="s">
        <v>674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6" s="26" customFormat="1" ht="15" customHeight="1" x14ac:dyDescent="0.2">
      <c r="A2" s="33" t="s">
        <v>679</v>
      </c>
      <c r="B2" s="33" t="s">
        <v>680</v>
      </c>
      <c r="C2" s="34" t="s">
        <v>681</v>
      </c>
      <c r="D2" s="34" t="s">
        <v>682</v>
      </c>
      <c r="E2" s="34" t="s">
        <v>683</v>
      </c>
      <c r="F2" s="34" t="s">
        <v>684</v>
      </c>
      <c r="G2" s="33" t="s">
        <v>5</v>
      </c>
      <c r="H2" s="35" t="s">
        <v>675</v>
      </c>
      <c r="I2" s="35" t="s">
        <v>676</v>
      </c>
      <c r="J2" s="35" t="s">
        <v>677</v>
      </c>
      <c r="K2" s="36" t="s">
        <v>678</v>
      </c>
      <c r="L2" s="36" t="s">
        <v>871</v>
      </c>
      <c r="M2" s="36" t="s">
        <v>932</v>
      </c>
      <c r="O2" s="28"/>
      <c r="P2" s="28"/>
    </row>
    <row r="3" spans="1:16" x14ac:dyDescent="0.2">
      <c r="A3" s="4" t="s">
        <v>865</v>
      </c>
      <c r="B3" s="4" t="s">
        <v>13</v>
      </c>
      <c r="C3" s="5">
        <v>45604</v>
      </c>
      <c r="D3" s="5">
        <v>45611</v>
      </c>
      <c r="E3" s="5">
        <v>45692</v>
      </c>
      <c r="F3" s="5" t="s">
        <v>685</v>
      </c>
      <c r="G3" s="4" t="s">
        <v>709</v>
      </c>
      <c r="I3" s="4" t="s">
        <v>685</v>
      </c>
      <c r="J3" s="4" t="s">
        <v>685</v>
      </c>
      <c r="K3" s="4">
        <v>1</v>
      </c>
      <c r="L3" s="4">
        <v>1</v>
      </c>
      <c r="M3" s="4">
        <v>1</v>
      </c>
      <c r="N3" s="4" t="s">
        <v>685</v>
      </c>
      <c r="O3" s="5"/>
      <c r="P3" s="5" t="s">
        <v>685</v>
      </c>
    </row>
    <row r="4" spans="1:16" ht="15" x14ac:dyDescent="0.2">
      <c r="A4" s="4" t="s">
        <v>954</v>
      </c>
      <c r="B4" s="46" t="s">
        <v>436</v>
      </c>
      <c r="C4" s="23">
        <v>45695</v>
      </c>
      <c r="D4" s="23">
        <v>45707</v>
      </c>
      <c r="E4" s="24">
        <v>45741</v>
      </c>
      <c r="F4" s="24" t="s">
        <v>685</v>
      </c>
      <c r="G4" s="45" t="s">
        <v>709</v>
      </c>
      <c r="J4" s="9"/>
      <c r="M4" s="4">
        <v>1</v>
      </c>
      <c r="N4" s="4" t="s">
        <v>685</v>
      </c>
      <c r="O4" s="5"/>
      <c r="P4" s="5"/>
    </row>
    <row r="5" spans="1:16" x14ac:dyDescent="0.2">
      <c r="A5" s="4" t="s">
        <v>756</v>
      </c>
      <c r="B5" s="4" t="s">
        <v>13</v>
      </c>
      <c r="C5" s="5">
        <v>45576</v>
      </c>
      <c r="D5" s="5">
        <v>45582</v>
      </c>
      <c r="E5" s="5">
        <v>45589</v>
      </c>
      <c r="F5" s="5" t="s">
        <v>685</v>
      </c>
      <c r="G5" s="4" t="s">
        <v>709</v>
      </c>
      <c r="H5" s="4">
        <v>1</v>
      </c>
      <c r="I5" s="4">
        <v>1</v>
      </c>
      <c r="J5" s="9"/>
      <c r="K5" s="4">
        <v>1</v>
      </c>
      <c r="L5" s="4">
        <v>1</v>
      </c>
      <c r="M5" s="4">
        <v>1</v>
      </c>
      <c r="N5" s="4" t="s">
        <v>685</v>
      </c>
      <c r="O5" s="5"/>
      <c r="P5" s="5"/>
    </row>
    <row r="6" spans="1:16" x14ac:dyDescent="0.2">
      <c r="A6" s="4" t="s">
        <v>757</v>
      </c>
      <c r="B6" s="4" t="s">
        <v>436</v>
      </c>
      <c r="C6" s="5">
        <v>45506</v>
      </c>
      <c r="D6" s="5">
        <v>45566</v>
      </c>
      <c r="E6" s="5">
        <v>45589</v>
      </c>
      <c r="F6" s="5" t="s">
        <v>685</v>
      </c>
      <c r="G6" s="4" t="s">
        <v>709</v>
      </c>
      <c r="H6" s="4">
        <v>1</v>
      </c>
      <c r="I6" s="4">
        <v>1</v>
      </c>
      <c r="J6" s="9">
        <v>1</v>
      </c>
      <c r="K6" s="4">
        <v>1</v>
      </c>
      <c r="M6" s="4">
        <v>1</v>
      </c>
      <c r="N6" s="4" t="s">
        <v>685</v>
      </c>
      <c r="O6" s="5"/>
      <c r="P6" s="5"/>
    </row>
    <row r="7" spans="1:16" x14ac:dyDescent="0.2">
      <c r="A7" s="4" t="s">
        <v>828</v>
      </c>
      <c r="B7" s="4" t="s">
        <v>13</v>
      </c>
      <c r="C7" s="5">
        <v>45628</v>
      </c>
      <c r="D7" s="5">
        <v>45629</v>
      </c>
      <c r="E7" s="5">
        <v>45670</v>
      </c>
      <c r="F7" s="5" t="s">
        <v>685</v>
      </c>
      <c r="G7" s="4" t="s">
        <v>687</v>
      </c>
      <c r="I7" s="4" t="s">
        <v>685</v>
      </c>
      <c r="J7" s="4" t="s">
        <v>685</v>
      </c>
      <c r="K7" s="4">
        <v>1</v>
      </c>
      <c r="M7" s="4">
        <v>1</v>
      </c>
      <c r="N7" s="4" t="s">
        <v>685</v>
      </c>
      <c r="O7" s="5"/>
      <c r="P7" s="5"/>
    </row>
    <row r="8" spans="1:16" x14ac:dyDescent="0.2">
      <c r="A8" s="4" t="s">
        <v>758</v>
      </c>
      <c r="B8" s="4" t="s">
        <v>77</v>
      </c>
      <c r="C8" s="5">
        <v>45567</v>
      </c>
      <c r="D8" s="5">
        <v>45576</v>
      </c>
      <c r="E8" s="5">
        <v>45587</v>
      </c>
      <c r="F8" s="5" t="s">
        <v>685</v>
      </c>
      <c r="G8" s="4" t="s">
        <v>685</v>
      </c>
      <c r="H8" s="4">
        <v>1</v>
      </c>
      <c r="I8" s="4">
        <v>1</v>
      </c>
      <c r="J8" s="9"/>
      <c r="L8" s="4">
        <v>1</v>
      </c>
      <c r="M8" s="4">
        <v>1</v>
      </c>
      <c r="N8" s="4" t="s">
        <v>685</v>
      </c>
      <c r="O8" s="5"/>
      <c r="P8" s="5"/>
    </row>
    <row r="9" spans="1:16" x14ac:dyDescent="0.2">
      <c r="A9" s="4" t="s">
        <v>789</v>
      </c>
      <c r="B9" s="4" t="s">
        <v>13</v>
      </c>
      <c r="C9" s="24">
        <v>45611</v>
      </c>
      <c r="D9" s="24">
        <v>45611</v>
      </c>
      <c r="E9" s="24">
        <v>45615</v>
      </c>
      <c r="F9" s="24" t="s">
        <v>685</v>
      </c>
      <c r="G9" s="4" t="s">
        <v>709</v>
      </c>
      <c r="I9" s="4">
        <v>2</v>
      </c>
      <c r="J9" s="9"/>
      <c r="K9" s="4">
        <v>1</v>
      </c>
      <c r="L9" s="4">
        <v>1</v>
      </c>
      <c r="M9" s="4">
        <v>1</v>
      </c>
      <c r="N9" s="4" t="s">
        <v>685</v>
      </c>
      <c r="O9" s="5"/>
      <c r="P9" s="5"/>
    </row>
    <row r="10" spans="1:16" x14ac:dyDescent="0.2">
      <c r="A10" s="4" t="s">
        <v>829</v>
      </c>
      <c r="B10" s="4" t="s">
        <v>13</v>
      </c>
      <c r="C10" s="5">
        <v>45643</v>
      </c>
      <c r="D10" s="5">
        <v>45645</v>
      </c>
      <c r="E10" s="5">
        <v>45674</v>
      </c>
      <c r="F10" s="5" t="s">
        <v>685</v>
      </c>
      <c r="G10" s="4" t="s">
        <v>709</v>
      </c>
      <c r="I10" s="4" t="s">
        <v>685</v>
      </c>
      <c r="J10" s="4" t="s">
        <v>685</v>
      </c>
      <c r="K10" s="4">
        <v>1</v>
      </c>
      <c r="L10" s="4">
        <v>1</v>
      </c>
      <c r="M10" s="4">
        <v>1</v>
      </c>
      <c r="N10" s="4" t="s">
        <v>685</v>
      </c>
      <c r="O10" s="5"/>
      <c r="P10" s="5"/>
    </row>
    <row r="11" spans="1:16" x14ac:dyDescent="0.2">
      <c r="A11" s="4" t="s">
        <v>821</v>
      </c>
      <c r="B11" s="4" t="s">
        <v>13</v>
      </c>
      <c r="C11" s="5">
        <v>45632</v>
      </c>
      <c r="D11" s="5">
        <v>45635</v>
      </c>
      <c r="E11" s="5">
        <v>45646</v>
      </c>
      <c r="F11" s="5" t="s">
        <v>685</v>
      </c>
      <c r="G11" s="4" t="s">
        <v>685</v>
      </c>
      <c r="I11" s="4" t="s">
        <v>685</v>
      </c>
      <c r="J11" s="4">
        <v>1</v>
      </c>
      <c r="K11" s="4">
        <v>1</v>
      </c>
      <c r="L11" s="4">
        <v>1</v>
      </c>
      <c r="M11" s="4"/>
      <c r="N11" s="4" t="s">
        <v>685</v>
      </c>
      <c r="O11" s="5"/>
      <c r="P11" s="5"/>
    </row>
    <row r="12" spans="1:16" ht="15" x14ac:dyDescent="0.2">
      <c r="A12" s="4" t="s">
        <v>881</v>
      </c>
      <c r="B12" s="46" t="s">
        <v>13</v>
      </c>
      <c r="C12" s="23">
        <v>45670</v>
      </c>
      <c r="D12" s="23">
        <v>45674</v>
      </c>
      <c r="E12" s="24">
        <v>45712</v>
      </c>
      <c r="F12" s="24" t="s">
        <v>685</v>
      </c>
      <c r="G12" s="45" t="s">
        <v>687</v>
      </c>
      <c r="J12" s="9"/>
      <c r="L12" s="4">
        <v>1</v>
      </c>
      <c r="M12" s="4">
        <v>1</v>
      </c>
      <c r="N12" s="4" t="s">
        <v>685</v>
      </c>
      <c r="O12" s="5"/>
      <c r="P12" s="5"/>
    </row>
    <row r="13" spans="1:16" x14ac:dyDescent="0.2">
      <c r="A13" s="4" t="s">
        <v>790</v>
      </c>
      <c r="B13" s="4" t="s">
        <v>13</v>
      </c>
      <c r="C13" s="23">
        <v>45618</v>
      </c>
      <c r="D13" s="23">
        <v>45621</v>
      </c>
      <c r="E13" s="24">
        <v>45628</v>
      </c>
      <c r="F13" s="24" t="s">
        <v>685</v>
      </c>
      <c r="G13" s="4" t="s">
        <v>685</v>
      </c>
      <c r="I13" s="4">
        <v>1</v>
      </c>
      <c r="J13" s="9"/>
      <c r="K13" s="4">
        <v>1</v>
      </c>
      <c r="L13" s="4">
        <v>1</v>
      </c>
      <c r="M13" s="4">
        <v>1</v>
      </c>
      <c r="N13" s="4" t="s">
        <v>685</v>
      </c>
      <c r="O13" s="5"/>
      <c r="P13" s="5"/>
    </row>
    <row r="14" spans="1:16" x14ac:dyDescent="0.2">
      <c r="A14" s="4" t="s">
        <v>759</v>
      </c>
      <c r="B14" s="4" t="s">
        <v>13</v>
      </c>
      <c r="C14" s="5">
        <v>45469</v>
      </c>
      <c r="D14" s="5">
        <v>45576</v>
      </c>
      <c r="E14" s="5">
        <v>45587</v>
      </c>
      <c r="F14" s="5" t="s">
        <v>685</v>
      </c>
      <c r="G14" s="4" t="s">
        <v>685</v>
      </c>
      <c r="H14" s="4">
        <v>2</v>
      </c>
      <c r="I14" s="4">
        <v>1</v>
      </c>
      <c r="J14" s="9"/>
      <c r="K14" s="4">
        <v>1</v>
      </c>
      <c r="L14" s="4">
        <v>1</v>
      </c>
      <c r="M14" s="4">
        <v>1</v>
      </c>
      <c r="N14" s="4" t="s">
        <v>685</v>
      </c>
      <c r="O14" s="5"/>
      <c r="P14" s="5"/>
    </row>
    <row r="15" spans="1:16" x14ac:dyDescent="0.2">
      <c r="A15" s="4" t="s">
        <v>822</v>
      </c>
      <c r="B15" s="4" t="s">
        <v>13</v>
      </c>
      <c r="C15" s="5">
        <v>45631</v>
      </c>
      <c r="D15" s="5">
        <v>45631</v>
      </c>
      <c r="E15" s="5">
        <v>45645</v>
      </c>
      <c r="F15" s="5" t="s">
        <v>685</v>
      </c>
      <c r="G15" s="4" t="s">
        <v>709</v>
      </c>
      <c r="I15" s="4" t="s">
        <v>685</v>
      </c>
      <c r="J15" s="4">
        <v>1</v>
      </c>
      <c r="K15" s="4">
        <v>1</v>
      </c>
      <c r="L15" s="4">
        <v>1</v>
      </c>
      <c r="M15" s="4">
        <v>1</v>
      </c>
      <c r="N15" s="4" t="s">
        <v>685</v>
      </c>
      <c r="O15" s="5"/>
      <c r="P15" s="5"/>
    </row>
    <row r="16" spans="1:16" ht="15" x14ac:dyDescent="0.2">
      <c r="A16" s="4" t="s">
        <v>955</v>
      </c>
      <c r="B16" s="46" t="s">
        <v>436</v>
      </c>
      <c r="C16" s="23">
        <v>45695</v>
      </c>
      <c r="D16" s="23">
        <v>45707</v>
      </c>
      <c r="E16" s="24">
        <v>45727</v>
      </c>
      <c r="F16" s="24" t="s">
        <v>685</v>
      </c>
      <c r="G16" s="45" t="s">
        <v>687</v>
      </c>
      <c r="J16" s="9"/>
      <c r="M16" s="4">
        <v>1</v>
      </c>
      <c r="N16" s="4" t="s">
        <v>685</v>
      </c>
      <c r="O16" s="5"/>
      <c r="P16" s="5"/>
    </row>
    <row r="17" spans="1:16" x14ac:dyDescent="0.2">
      <c r="A17" s="4" t="s">
        <v>791</v>
      </c>
      <c r="B17" s="4" t="s">
        <v>13</v>
      </c>
      <c r="C17" s="23">
        <v>45616</v>
      </c>
      <c r="D17" s="23">
        <v>45621</v>
      </c>
      <c r="E17" s="24">
        <v>45624</v>
      </c>
      <c r="F17" s="24" t="s">
        <v>685</v>
      </c>
      <c r="G17" s="4" t="s">
        <v>709</v>
      </c>
      <c r="I17" s="4">
        <v>2</v>
      </c>
      <c r="J17" s="9"/>
      <c r="M17" s="4"/>
      <c r="N17" s="4" t="s">
        <v>685</v>
      </c>
      <c r="O17" s="5"/>
      <c r="P17" s="5"/>
    </row>
    <row r="18" spans="1:16" ht="15" x14ac:dyDescent="0.2">
      <c r="A18" s="4" t="s">
        <v>882</v>
      </c>
      <c r="B18" s="46" t="s">
        <v>436</v>
      </c>
      <c r="C18" s="23">
        <v>45632</v>
      </c>
      <c r="D18" s="23">
        <v>45681</v>
      </c>
      <c r="E18" s="24">
        <v>45695</v>
      </c>
      <c r="F18" s="24" t="s">
        <v>685</v>
      </c>
      <c r="G18" s="45" t="s">
        <v>687</v>
      </c>
      <c r="J18" s="9"/>
      <c r="L18" s="4">
        <v>1</v>
      </c>
      <c r="M18" s="4">
        <v>1</v>
      </c>
      <c r="N18" s="4" t="s">
        <v>685</v>
      </c>
      <c r="O18" s="5"/>
      <c r="P18" s="5"/>
    </row>
    <row r="19" spans="1:16" x14ac:dyDescent="0.2">
      <c r="A19" s="4" t="s">
        <v>760</v>
      </c>
      <c r="B19" s="4" t="s">
        <v>13</v>
      </c>
      <c r="C19" s="5">
        <v>45446</v>
      </c>
      <c r="D19" s="5">
        <v>45576</v>
      </c>
      <c r="E19" s="5">
        <v>45587</v>
      </c>
      <c r="F19" s="5" t="s">
        <v>685</v>
      </c>
      <c r="G19" s="4" t="s">
        <v>685</v>
      </c>
      <c r="H19" s="4">
        <v>1</v>
      </c>
      <c r="I19" s="4">
        <v>1</v>
      </c>
      <c r="J19" s="9">
        <v>1</v>
      </c>
      <c r="K19" s="4">
        <v>1</v>
      </c>
      <c r="L19" s="4">
        <v>1</v>
      </c>
      <c r="M19" s="4">
        <v>1</v>
      </c>
      <c r="N19" s="4" t="s">
        <v>685</v>
      </c>
      <c r="O19" s="5"/>
      <c r="P19" s="5"/>
    </row>
    <row r="20" spans="1:16" x14ac:dyDescent="0.2">
      <c r="A20" s="4" t="s">
        <v>974</v>
      </c>
      <c r="B20" s="4" t="s">
        <v>13</v>
      </c>
      <c r="C20" s="5">
        <v>45734</v>
      </c>
      <c r="D20" s="5">
        <v>45744</v>
      </c>
      <c r="E20" s="5">
        <v>45748</v>
      </c>
      <c r="F20" s="5" t="s">
        <v>685</v>
      </c>
      <c r="G20" s="4" t="s">
        <v>709</v>
      </c>
      <c r="J20" s="9"/>
      <c r="M20" s="4">
        <v>1</v>
      </c>
      <c r="N20" s="4"/>
      <c r="O20" s="5"/>
      <c r="P20" s="5"/>
    </row>
    <row r="21" spans="1:16" x14ac:dyDescent="0.2">
      <c r="A21" s="4" t="s">
        <v>870</v>
      </c>
      <c r="B21" s="4" t="s">
        <v>13</v>
      </c>
      <c r="C21" s="5">
        <v>45462</v>
      </c>
      <c r="D21" s="5">
        <v>45593</v>
      </c>
      <c r="E21" s="5">
        <v>45591</v>
      </c>
      <c r="F21" s="5" t="s">
        <v>685</v>
      </c>
      <c r="G21" s="4" t="s">
        <v>709</v>
      </c>
      <c r="H21" s="4">
        <v>2</v>
      </c>
      <c r="J21" s="9">
        <v>1</v>
      </c>
      <c r="K21" s="4">
        <v>1</v>
      </c>
      <c r="L21" s="4">
        <v>1</v>
      </c>
      <c r="M21" s="4">
        <v>1</v>
      </c>
      <c r="N21" s="4" t="s">
        <v>685</v>
      </c>
      <c r="O21" s="5"/>
      <c r="P21" s="5"/>
    </row>
    <row r="22" spans="1:16" x14ac:dyDescent="0.2">
      <c r="A22" s="4" t="s">
        <v>761</v>
      </c>
      <c r="B22" s="4" t="s">
        <v>13</v>
      </c>
      <c r="C22" s="5">
        <v>45588</v>
      </c>
      <c r="D22" s="5">
        <v>45588</v>
      </c>
      <c r="E22" s="5">
        <v>45589</v>
      </c>
      <c r="F22" s="5" t="s">
        <v>685</v>
      </c>
      <c r="G22" s="4" t="s">
        <v>709</v>
      </c>
      <c r="H22" s="4">
        <v>2</v>
      </c>
      <c r="J22" s="9">
        <v>1</v>
      </c>
      <c r="K22" s="4">
        <v>1</v>
      </c>
      <c r="L22" s="4">
        <v>1</v>
      </c>
      <c r="M22" s="4">
        <v>1</v>
      </c>
      <c r="N22" s="4" t="s">
        <v>685</v>
      </c>
      <c r="O22" s="5"/>
      <c r="P22" s="5"/>
    </row>
    <row r="23" spans="1:16" x14ac:dyDescent="0.2">
      <c r="A23" s="4" t="s">
        <v>830</v>
      </c>
      <c r="B23" s="4" t="s">
        <v>13</v>
      </c>
      <c r="C23" s="5">
        <v>45587</v>
      </c>
      <c r="D23" s="5">
        <v>45629</v>
      </c>
      <c r="E23" s="5">
        <v>45691</v>
      </c>
      <c r="F23" s="5" t="s">
        <v>685</v>
      </c>
      <c r="G23" s="4" t="s">
        <v>709</v>
      </c>
      <c r="I23" s="4" t="s">
        <v>685</v>
      </c>
      <c r="J23" s="4" t="s">
        <v>685</v>
      </c>
      <c r="K23" s="4">
        <v>1</v>
      </c>
      <c r="M23" s="4"/>
      <c r="N23" s="4" t="s">
        <v>685</v>
      </c>
      <c r="O23" s="5"/>
      <c r="P23" s="5"/>
    </row>
    <row r="24" spans="1:16" x14ac:dyDescent="0.2">
      <c r="A24" s="4" t="s">
        <v>762</v>
      </c>
      <c r="B24" s="4" t="s">
        <v>13</v>
      </c>
      <c r="C24" s="5">
        <v>45490</v>
      </c>
      <c r="D24" s="5">
        <v>45576</v>
      </c>
      <c r="E24" s="5">
        <v>45590</v>
      </c>
      <c r="F24" s="5" t="s">
        <v>685</v>
      </c>
      <c r="G24" s="4" t="s">
        <v>685</v>
      </c>
      <c r="H24" s="4">
        <v>2</v>
      </c>
      <c r="I24" s="4">
        <v>1</v>
      </c>
      <c r="J24" s="9"/>
      <c r="K24" s="4">
        <v>1</v>
      </c>
      <c r="L24" s="4">
        <v>1</v>
      </c>
      <c r="M24" s="4">
        <v>1</v>
      </c>
      <c r="N24" s="4" t="s">
        <v>685</v>
      </c>
      <c r="O24" s="5"/>
      <c r="P24" s="5"/>
    </row>
    <row r="25" spans="1:16" ht="15" x14ac:dyDescent="0.2">
      <c r="A25" s="4" t="s">
        <v>956</v>
      </c>
      <c r="B25" s="46" t="s">
        <v>13</v>
      </c>
      <c r="C25" s="23">
        <v>45713</v>
      </c>
      <c r="D25" s="23">
        <v>45722</v>
      </c>
      <c r="E25" s="24">
        <v>45734</v>
      </c>
      <c r="F25" s="24" t="s">
        <v>685</v>
      </c>
      <c r="G25" s="45" t="s">
        <v>709</v>
      </c>
      <c r="J25" s="9"/>
      <c r="M25" s="4">
        <v>1</v>
      </c>
      <c r="N25" s="4" t="s">
        <v>685</v>
      </c>
      <c r="O25" s="5"/>
      <c r="P25" s="5"/>
    </row>
    <row r="26" spans="1:16" x14ac:dyDescent="0.2">
      <c r="A26" s="4" t="s">
        <v>831</v>
      </c>
      <c r="B26" s="4" t="s">
        <v>13</v>
      </c>
      <c r="C26" s="5">
        <v>45632</v>
      </c>
      <c r="D26" s="5">
        <v>45635</v>
      </c>
      <c r="E26" s="5">
        <v>45666</v>
      </c>
      <c r="F26" s="5" t="s">
        <v>685</v>
      </c>
      <c r="G26" s="4" t="s">
        <v>709</v>
      </c>
      <c r="I26" s="4" t="s">
        <v>685</v>
      </c>
      <c r="J26" s="4" t="s">
        <v>685</v>
      </c>
      <c r="K26" s="4">
        <v>1</v>
      </c>
      <c r="L26" s="4">
        <v>1</v>
      </c>
      <c r="M26" s="4"/>
      <c r="N26" s="4" t="s">
        <v>685</v>
      </c>
      <c r="O26" s="5"/>
      <c r="P26" s="5"/>
    </row>
    <row r="27" spans="1:16" ht="15" x14ac:dyDescent="0.2">
      <c r="A27" s="4" t="s">
        <v>957</v>
      </c>
      <c r="B27" s="46" t="s">
        <v>13</v>
      </c>
      <c r="C27" s="23">
        <v>45671</v>
      </c>
      <c r="D27" s="23">
        <v>45674</v>
      </c>
      <c r="E27" s="24">
        <v>45712</v>
      </c>
      <c r="F27" s="24" t="s">
        <v>685</v>
      </c>
      <c r="G27" s="45" t="s">
        <v>709</v>
      </c>
      <c r="J27" s="9"/>
      <c r="M27" s="4">
        <v>1</v>
      </c>
      <c r="N27" s="4" t="s">
        <v>685</v>
      </c>
      <c r="O27" s="5"/>
      <c r="P27" s="5"/>
    </row>
    <row r="28" spans="1:16" x14ac:dyDescent="0.2">
      <c r="A28" s="4" t="s">
        <v>832</v>
      </c>
      <c r="B28" s="4" t="s">
        <v>13</v>
      </c>
      <c r="C28" s="5">
        <v>45657</v>
      </c>
      <c r="D28" s="5">
        <v>45664</v>
      </c>
      <c r="E28" s="5">
        <v>45688</v>
      </c>
      <c r="F28" s="5" t="s">
        <v>685</v>
      </c>
      <c r="G28" s="4" t="s">
        <v>709</v>
      </c>
      <c r="I28" s="4" t="s">
        <v>685</v>
      </c>
      <c r="J28" s="4" t="s">
        <v>685</v>
      </c>
      <c r="K28" s="4">
        <v>1</v>
      </c>
      <c r="L28" s="4">
        <v>1</v>
      </c>
      <c r="M28" s="4">
        <v>1</v>
      </c>
      <c r="N28" s="4" t="s">
        <v>685</v>
      </c>
      <c r="O28" s="5"/>
      <c r="P28" s="5"/>
    </row>
    <row r="29" spans="1:16" ht="15" x14ac:dyDescent="0.2">
      <c r="A29" s="4" t="s">
        <v>883</v>
      </c>
      <c r="B29" s="46" t="s">
        <v>436</v>
      </c>
      <c r="C29" s="23">
        <v>45677</v>
      </c>
      <c r="D29" s="23">
        <v>45678</v>
      </c>
      <c r="E29" s="24">
        <v>45695</v>
      </c>
      <c r="F29" s="24" t="s">
        <v>685</v>
      </c>
      <c r="G29" s="45" t="s">
        <v>709</v>
      </c>
      <c r="J29" s="9"/>
      <c r="L29" s="4">
        <v>1</v>
      </c>
      <c r="M29" s="4">
        <v>1</v>
      </c>
      <c r="N29" s="4" t="s">
        <v>685</v>
      </c>
      <c r="O29" s="5"/>
      <c r="P29" s="5"/>
    </row>
    <row r="30" spans="1:16" ht="15" x14ac:dyDescent="0.2">
      <c r="A30" s="4" t="s">
        <v>884</v>
      </c>
      <c r="B30" s="46" t="s">
        <v>13</v>
      </c>
      <c r="C30" s="23">
        <v>45644</v>
      </c>
      <c r="D30" s="23">
        <v>45673</v>
      </c>
      <c r="E30" s="24">
        <v>45699</v>
      </c>
      <c r="F30" s="24" t="s">
        <v>685</v>
      </c>
      <c r="G30" s="45" t="s">
        <v>709</v>
      </c>
      <c r="J30" s="9"/>
      <c r="L30" s="4">
        <v>1</v>
      </c>
      <c r="M30" s="4">
        <v>1</v>
      </c>
      <c r="N30" s="4" t="s">
        <v>685</v>
      </c>
      <c r="O30" s="4" t="s">
        <v>685</v>
      </c>
      <c r="P30" s="5"/>
    </row>
    <row r="31" spans="1:16" x14ac:dyDescent="0.2">
      <c r="A31" s="4" t="s">
        <v>823</v>
      </c>
      <c r="B31" s="4" t="s">
        <v>13</v>
      </c>
      <c r="C31" s="5">
        <v>45630</v>
      </c>
      <c r="D31" s="5">
        <v>45631</v>
      </c>
      <c r="E31" s="5">
        <v>45645</v>
      </c>
      <c r="F31" s="5" t="s">
        <v>685</v>
      </c>
      <c r="G31" s="4" t="s">
        <v>709</v>
      </c>
      <c r="I31" s="4" t="s">
        <v>685</v>
      </c>
      <c r="J31" s="4">
        <v>1</v>
      </c>
      <c r="K31" s="4">
        <v>1</v>
      </c>
      <c r="L31" s="4">
        <v>1</v>
      </c>
      <c r="M31" s="4">
        <v>1</v>
      </c>
      <c r="N31" s="4" t="s">
        <v>685</v>
      </c>
      <c r="P31" s="5"/>
    </row>
    <row r="32" spans="1:16" ht="15" x14ac:dyDescent="0.2">
      <c r="A32" s="4" t="s">
        <v>885</v>
      </c>
      <c r="B32" s="46" t="s">
        <v>13</v>
      </c>
      <c r="C32" s="23">
        <v>45622</v>
      </c>
      <c r="D32" s="23">
        <v>45625</v>
      </c>
      <c r="E32" s="24">
        <v>45699</v>
      </c>
      <c r="F32" s="24" t="s">
        <v>685</v>
      </c>
      <c r="G32" s="45" t="s">
        <v>709</v>
      </c>
      <c r="J32" s="9"/>
      <c r="L32" s="4">
        <v>1</v>
      </c>
      <c r="M32" s="4">
        <v>1</v>
      </c>
      <c r="N32" s="4" t="s">
        <v>685</v>
      </c>
      <c r="P32" s="5"/>
    </row>
    <row r="33" spans="1:19" ht="15" x14ac:dyDescent="0.2">
      <c r="A33" s="4" t="s">
        <v>886</v>
      </c>
      <c r="B33" s="46" t="s">
        <v>13</v>
      </c>
      <c r="C33" s="23">
        <v>45679</v>
      </c>
      <c r="D33" s="23">
        <v>45681</v>
      </c>
      <c r="E33" s="24" t="s">
        <v>685</v>
      </c>
      <c r="F33" s="24" t="s">
        <v>685</v>
      </c>
      <c r="G33" s="45" t="s">
        <v>709</v>
      </c>
      <c r="J33" s="9"/>
      <c r="L33" s="4">
        <v>1</v>
      </c>
      <c r="M33" s="4">
        <v>1</v>
      </c>
      <c r="N33" s="4" t="s">
        <v>685</v>
      </c>
      <c r="P33" s="5"/>
    </row>
    <row r="34" spans="1:19" x14ac:dyDescent="0.2">
      <c r="A34" s="4" t="s">
        <v>763</v>
      </c>
      <c r="B34" s="4" t="s">
        <v>436</v>
      </c>
      <c r="C34" s="5">
        <v>45505</v>
      </c>
      <c r="D34" s="5">
        <v>45576</v>
      </c>
      <c r="E34" s="5">
        <v>45589</v>
      </c>
      <c r="F34" s="5" t="s">
        <v>685</v>
      </c>
      <c r="G34" s="4" t="s">
        <v>685</v>
      </c>
      <c r="H34" s="4">
        <v>1</v>
      </c>
      <c r="I34" s="4">
        <v>2</v>
      </c>
      <c r="J34" s="9"/>
      <c r="K34" s="4">
        <v>1</v>
      </c>
      <c r="L34" s="4">
        <v>1</v>
      </c>
      <c r="M34" s="4">
        <v>1</v>
      </c>
      <c r="N34" s="4" t="s">
        <v>685</v>
      </c>
      <c r="P34" s="5"/>
    </row>
    <row r="35" spans="1:19" ht="15" x14ac:dyDescent="0.2">
      <c r="A35" s="4" t="s">
        <v>887</v>
      </c>
      <c r="B35" s="46" t="s">
        <v>13</v>
      </c>
      <c r="C35" s="23">
        <v>45663</v>
      </c>
      <c r="D35" s="23">
        <v>45664</v>
      </c>
      <c r="E35" s="24">
        <v>45715</v>
      </c>
      <c r="F35" s="24" t="s">
        <v>685</v>
      </c>
      <c r="G35" s="45" t="s">
        <v>709</v>
      </c>
      <c r="J35" s="9"/>
      <c r="L35" s="4">
        <v>1</v>
      </c>
      <c r="M35" s="4">
        <v>1</v>
      </c>
      <c r="N35" s="4" t="s">
        <v>685</v>
      </c>
      <c r="P35" s="5"/>
    </row>
    <row r="36" spans="1:19" ht="15" x14ac:dyDescent="0.2">
      <c r="A36" s="4" t="s">
        <v>958</v>
      </c>
      <c r="B36" s="46" t="s">
        <v>436</v>
      </c>
      <c r="C36" s="23">
        <v>45712</v>
      </c>
      <c r="D36" s="23">
        <v>45722</v>
      </c>
      <c r="E36" s="24">
        <v>45734</v>
      </c>
      <c r="F36" s="24" t="s">
        <v>685</v>
      </c>
      <c r="G36" s="45" t="s">
        <v>709</v>
      </c>
      <c r="J36" s="9"/>
      <c r="M36" s="4">
        <v>1</v>
      </c>
      <c r="N36" s="4" t="s">
        <v>685</v>
      </c>
      <c r="P36" s="5"/>
    </row>
    <row r="37" spans="1:19" x14ac:dyDescent="0.2">
      <c r="A37" s="4" t="s">
        <v>792</v>
      </c>
      <c r="B37" s="4" t="s">
        <v>13</v>
      </c>
      <c r="C37" s="23">
        <v>45618</v>
      </c>
      <c r="D37" s="23">
        <v>45621</v>
      </c>
      <c r="E37" s="24">
        <v>45629</v>
      </c>
      <c r="F37" s="24" t="s">
        <v>685</v>
      </c>
      <c r="G37" s="4" t="s">
        <v>685</v>
      </c>
      <c r="I37" s="4">
        <v>1</v>
      </c>
      <c r="J37" s="9"/>
      <c r="K37" s="4">
        <v>1</v>
      </c>
      <c r="L37" s="4">
        <v>1</v>
      </c>
      <c r="M37" s="4">
        <v>1</v>
      </c>
      <c r="N37" s="4" t="s">
        <v>685</v>
      </c>
      <c r="P37" s="5"/>
    </row>
    <row r="38" spans="1:19" ht="15" x14ac:dyDescent="0.2">
      <c r="A38" s="4" t="s">
        <v>888</v>
      </c>
      <c r="B38" s="46" t="s">
        <v>13</v>
      </c>
      <c r="C38" s="23">
        <v>45685</v>
      </c>
      <c r="D38" s="23">
        <v>45686</v>
      </c>
      <c r="E38" s="24">
        <v>45702</v>
      </c>
      <c r="F38" s="24" t="s">
        <v>685</v>
      </c>
      <c r="G38" s="45" t="s">
        <v>709</v>
      </c>
      <c r="J38" s="9"/>
      <c r="L38" s="4">
        <v>1</v>
      </c>
      <c r="M38" s="4">
        <v>1</v>
      </c>
      <c r="N38" s="4" t="s">
        <v>685</v>
      </c>
      <c r="P38" s="5"/>
    </row>
    <row r="39" spans="1:19" x14ac:dyDescent="0.2">
      <c r="A39" s="4" t="s">
        <v>824</v>
      </c>
      <c r="B39" s="4" t="s">
        <v>77</v>
      </c>
      <c r="C39" s="5">
        <v>45596</v>
      </c>
      <c r="D39" s="5">
        <v>45629</v>
      </c>
      <c r="E39" s="5">
        <v>45643</v>
      </c>
      <c r="F39" s="5" t="s">
        <v>685</v>
      </c>
      <c r="G39" s="4" t="s">
        <v>685</v>
      </c>
      <c r="I39" s="4" t="s">
        <v>685</v>
      </c>
      <c r="J39" s="4">
        <v>1</v>
      </c>
      <c r="K39" s="4">
        <v>1</v>
      </c>
      <c r="M39" s="4"/>
      <c r="N39" s="4" t="s">
        <v>685</v>
      </c>
      <c r="P39" s="5"/>
    </row>
    <row r="40" spans="1:19" x14ac:dyDescent="0.2">
      <c r="A40" s="4" t="s">
        <v>764</v>
      </c>
      <c r="B40" s="4" t="s">
        <v>13</v>
      </c>
      <c r="C40" s="5">
        <v>45526</v>
      </c>
      <c r="D40" s="5">
        <v>45580</v>
      </c>
      <c r="E40" s="5">
        <v>45586</v>
      </c>
      <c r="F40" s="5" t="s">
        <v>685</v>
      </c>
      <c r="G40" s="4" t="s">
        <v>685</v>
      </c>
      <c r="H40" s="4">
        <v>1</v>
      </c>
      <c r="I40" s="4">
        <v>1</v>
      </c>
      <c r="J40" s="9">
        <v>1</v>
      </c>
      <c r="K40" s="4">
        <v>1</v>
      </c>
      <c r="M40" s="4">
        <v>1</v>
      </c>
      <c r="N40" s="4" t="s">
        <v>685</v>
      </c>
      <c r="P40" s="5"/>
    </row>
    <row r="41" spans="1:19" ht="15" x14ac:dyDescent="0.2">
      <c r="A41" s="4" t="s">
        <v>959</v>
      </c>
      <c r="B41" s="46" t="s">
        <v>13</v>
      </c>
      <c r="C41" s="23">
        <v>45721</v>
      </c>
      <c r="D41" s="23">
        <v>45722</v>
      </c>
      <c r="E41" s="24">
        <v>45737</v>
      </c>
      <c r="F41" s="24" t="s">
        <v>685</v>
      </c>
      <c r="G41" s="45" t="s">
        <v>709</v>
      </c>
      <c r="J41" s="9"/>
      <c r="M41" s="4">
        <v>1</v>
      </c>
      <c r="N41" s="4" t="s">
        <v>685</v>
      </c>
      <c r="P41" s="5"/>
    </row>
    <row r="42" spans="1:19" ht="15" x14ac:dyDescent="0.2">
      <c r="A42" s="4" t="s">
        <v>889</v>
      </c>
      <c r="B42" s="46" t="s">
        <v>13</v>
      </c>
      <c r="C42" s="23">
        <v>45691</v>
      </c>
      <c r="D42" s="23">
        <v>45700</v>
      </c>
      <c r="E42" s="24">
        <v>45720</v>
      </c>
      <c r="F42" s="24" t="s">
        <v>685</v>
      </c>
      <c r="G42" s="45" t="s">
        <v>709</v>
      </c>
      <c r="J42" s="9"/>
      <c r="L42" s="4">
        <v>1</v>
      </c>
      <c r="M42" s="4">
        <v>1</v>
      </c>
      <c r="N42" s="4" t="s">
        <v>685</v>
      </c>
      <c r="P42" s="5"/>
    </row>
    <row r="43" spans="1:19" ht="15" x14ac:dyDescent="0.2">
      <c r="A43" s="4" t="s">
        <v>960</v>
      </c>
      <c r="B43" s="46" t="s">
        <v>13</v>
      </c>
      <c r="C43" s="23">
        <v>45653</v>
      </c>
      <c r="D43" s="23">
        <v>45656</v>
      </c>
      <c r="E43" s="24" t="s">
        <v>685</v>
      </c>
      <c r="F43" s="24" t="s">
        <v>685</v>
      </c>
      <c r="G43" s="45" t="s">
        <v>709</v>
      </c>
      <c r="J43" s="9"/>
      <c r="M43" s="4">
        <v>1</v>
      </c>
      <c r="N43" s="4" t="s">
        <v>685</v>
      </c>
      <c r="P43" s="5"/>
    </row>
    <row r="44" spans="1:19" x14ac:dyDescent="0.2">
      <c r="A44" s="4" t="s">
        <v>765</v>
      </c>
      <c r="B44" s="4" t="s">
        <v>77</v>
      </c>
      <c r="C44" s="5">
        <v>45567</v>
      </c>
      <c r="D44" s="5">
        <v>45576</v>
      </c>
      <c r="E44" s="5">
        <v>45587</v>
      </c>
      <c r="F44" s="5" t="s">
        <v>685</v>
      </c>
      <c r="G44" s="4" t="s">
        <v>685</v>
      </c>
      <c r="H44" s="4">
        <v>1</v>
      </c>
      <c r="I44" s="4">
        <v>1</v>
      </c>
      <c r="J44" s="4">
        <v>1</v>
      </c>
      <c r="K44" s="4">
        <v>1</v>
      </c>
      <c r="L44" s="4">
        <v>1</v>
      </c>
      <c r="M44" s="4"/>
      <c r="N44" s="4" t="s">
        <v>685</v>
      </c>
      <c r="P44" s="5"/>
    </row>
    <row r="45" spans="1:19" ht="15" x14ac:dyDescent="0.2">
      <c r="A45" s="4" t="s">
        <v>890</v>
      </c>
      <c r="B45" s="46" t="s">
        <v>13</v>
      </c>
      <c r="C45" s="23">
        <v>45672</v>
      </c>
      <c r="D45" s="23">
        <v>45674</v>
      </c>
      <c r="E45" s="24">
        <v>45699</v>
      </c>
      <c r="F45" s="24" t="s">
        <v>685</v>
      </c>
      <c r="G45" s="45" t="s">
        <v>709</v>
      </c>
      <c r="J45" s="9"/>
      <c r="L45" s="4">
        <v>1</v>
      </c>
      <c r="M45" s="4">
        <v>1</v>
      </c>
      <c r="N45" s="4" t="s">
        <v>685</v>
      </c>
      <c r="P45" s="5"/>
    </row>
    <row r="46" spans="1:19" x14ac:dyDescent="0.2">
      <c r="A46" s="4" t="s">
        <v>793</v>
      </c>
      <c r="B46" s="4" t="s">
        <v>436</v>
      </c>
      <c r="C46" s="23">
        <v>45621</v>
      </c>
      <c r="D46" s="23">
        <v>45621</v>
      </c>
      <c r="E46" s="24">
        <v>45624</v>
      </c>
      <c r="F46" s="24">
        <v>45624</v>
      </c>
      <c r="G46" s="4" t="s">
        <v>685</v>
      </c>
      <c r="I46" s="4">
        <v>1</v>
      </c>
      <c r="J46" s="9"/>
      <c r="M46" s="4"/>
      <c r="N46" s="4" t="s">
        <v>685</v>
      </c>
      <c r="P46" s="5"/>
    </row>
    <row r="47" spans="1:19" ht="15" x14ac:dyDescent="0.2">
      <c r="A47" s="4" t="s">
        <v>961</v>
      </c>
      <c r="B47" s="46" t="s">
        <v>13</v>
      </c>
      <c r="C47" s="23">
        <v>45700</v>
      </c>
      <c r="D47" s="23">
        <v>45722</v>
      </c>
      <c r="E47" s="24">
        <v>45734</v>
      </c>
      <c r="F47" s="24" t="s">
        <v>685</v>
      </c>
      <c r="G47" s="45" t="s">
        <v>687</v>
      </c>
      <c r="J47" s="9"/>
      <c r="M47" s="4">
        <v>1</v>
      </c>
      <c r="N47" s="4" t="s">
        <v>685</v>
      </c>
      <c r="P47" s="5"/>
    </row>
    <row r="48" spans="1:19" x14ac:dyDescent="0.2">
      <c r="A48" s="4" t="s">
        <v>766</v>
      </c>
      <c r="B48" s="4" t="s">
        <v>13</v>
      </c>
      <c r="C48" s="5">
        <v>45448</v>
      </c>
      <c r="D48" s="5">
        <v>45576</v>
      </c>
      <c r="E48" s="5">
        <v>45588</v>
      </c>
      <c r="F48" s="5" t="s">
        <v>685</v>
      </c>
      <c r="G48" s="4" t="s">
        <v>709</v>
      </c>
      <c r="H48" s="4">
        <v>1</v>
      </c>
      <c r="J48" s="9">
        <v>1</v>
      </c>
      <c r="K48" s="4">
        <v>1</v>
      </c>
      <c r="L48" s="4">
        <v>1</v>
      </c>
      <c r="M48" s="4">
        <v>1</v>
      </c>
      <c r="N48" s="4" t="s">
        <v>685</v>
      </c>
      <c r="P48" s="5" t="s">
        <v>685</v>
      </c>
      <c r="Q48" s="4" t="s">
        <v>685</v>
      </c>
      <c r="R48" s="4" t="s">
        <v>685</v>
      </c>
      <c r="S48" s="4" t="s">
        <v>685</v>
      </c>
    </row>
    <row r="49" spans="1:19" x14ac:dyDescent="0.2">
      <c r="A49" s="4" t="s">
        <v>833</v>
      </c>
      <c r="B49" s="4" t="s">
        <v>436</v>
      </c>
      <c r="C49" s="5">
        <v>45663</v>
      </c>
      <c r="D49" s="5">
        <v>45664</v>
      </c>
      <c r="E49" s="5">
        <v>45692</v>
      </c>
      <c r="F49" s="5" t="s">
        <v>685</v>
      </c>
      <c r="G49" s="4" t="s">
        <v>687</v>
      </c>
      <c r="I49" s="4" t="s">
        <v>685</v>
      </c>
      <c r="J49" s="4" t="s">
        <v>685</v>
      </c>
      <c r="K49" s="4">
        <v>1</v>
      </c>
      <c r="M49" s="4">
        <v>1</v>
      </c>
      <c r="N49" s="4" t="s">
        <v>685</v>
      </c>
      <c r="P49" s="5" t="s">
        <v>685</v>
      </c>
      <c r="Q49" s="4" t="s">
        <v>685</v>
      </c>
      <c r="R49" s="4" t="s">
        <v>685</v>
      </c>
      <c r="S49" s="4" t="s">
        <v>685</v>
      </c>
    </row>
    <row r="50" spans="1:19" x14ac:dyDescent="0.2">
      <c r="A50" s="4" t="s">
        <v>794</v>
      </c>
      <c r="B50" s="4" t="s">
        <v>13</v>
      </c>
      <c r="C50" s="5">
        <v>45589</v>
      </c>
      <c r="D50" s="5">
        <v>45608</v>
      </c>
      <c r="E50" s="5">
        <v>45615</v>
      </c>
      <c r="F50" s="5" t="s">
        <v>685</v>
      </c>
      <c r="G50" s="4" t="s">
        <v>687</v>
      </c>
      <c r="I50" s="4">
        <v>1</v>
      </c>
      <c r="J50" s="4">
        <v>1</v>
      </c>
      <c r="K50" s="4">
        <v>1</v>
      </c>
      <c r="L50" s="4">
        <v>1</v>
      </c>
      <c r="M50" s="4">
        <v>1</v>
      </c>
      <c r="N50" s="4" t="s">
        <v>685</v>
      </c>
      <c r="P50" s="5" t="s">
        <v>685</v>
      </c>
      <c r="Q50" s="4" t="s">
        <v>685</v>
      </c>
      <c r="R50" s="4" t="s">
        <v>685</v>
      </c>
      <c r="S50" s="4" t="s">
        <v>685</v>
      </c>
    </row>
    <row r="51" spans="1:19" x14ac:dyDescent="0.2">
      <c r="A51" s="4" t="s">
        <v>795</v>
      </c>
      <c r="B51" s="4" t="s">
        <v>13</v>
      </c>
      <c r="C51" s="5">
        <v>45609</v>
      </c>
      <c r="D51" s="5">
        <v>45611</v>
      </c>
      <c r="E51" s="5">
        <v>45614</v>
      </c>
      <c r="F51" s="5" t="s">
        <v>685</v>
      </c>
      <c r="G51" s="4" t="s">
        <v>709</v>
      </c>
      <c r="I51" s="4">
        <v>1</v>
      </c>
      <c r="J51" s="4" t="s">
        <v>685</v>
      </c>
      <c r="K51" s="4">
        <v>1</v>
      </c>
      <c r="L51" s="4">
        <v>1</v>
      </c>
      <c r="M51" s="4">
        <v>1</v>
      </c>
      <c r="N51" s="4" t="s">
        <v>685</v>
      </c>
      <c r="P51" s="5" t="s">
        <v>685</v>
      </c>
      <c r="Q51" s="4" t="s">
        <v>685</v>
      </c>
      <c r="R51" s="4" t="s">
        <v>685</v>
      </c>
      <c r="S51" s="4" t="s">
        <v>685</v>
      </c>
    </row>
    <row r="52" spans="1:19" ht="15" x14ac:dyDescent="0.2">
      <c r="A52" s="4" t="s">
        <v>962</v>
      </c>
      <c r="B52" s="46" t="s">
        <v>13</v>
      </c>
      <c r="C52" s="23">
        <v>45700</v>
      </c>
      <c r="D52" s="23">
        <v>45722</v>
      </c>
      <c r="E52" s="24">
        <v>45737</v>
      </c>
      <c r="F52" s="24" t="s">
        <v>685</v>
      </c>
      <c r="G52" s="45" t="s">
        <v>709</v>
      </c>
      <c r="J52" s="9"/>
      <c r="M52" s="4">
        <v>1</v>
      </c>
      <c r="N52" s="4" t="s">
        <v>685</v>
      </c>
      <c r="P52" s="5" t="s">
        <v>685</v>
      </c>
      <c r="Q52" s="4" t="s">
        <v>685</v>
      </c>
      <c r="R52" s="4" t="s">
        <v>685</v>
      </c>
      <c r="S52" s="4" t="s">
        <v>685</v>
      </c>
    </row>
    <row r="53" spans="1:19" ht="15" x14ac:dyDescent="0.2">
      <c r="A53" s="4" t="s">
        <v>963</v>
      </c>
      <c r="B53" s="46" t="s">
        <v>13</v>
      </c>
      <c r="C53" s="23">
        <v>45712</v>
      </c>
      <c r="D53" s="23">
        <v>45722</v>
      </c>
      <c r="E53" s="24">
        <v>45748</v>
      </c>
      <c r="F53" s="24" t="s">
        <v>685</v>
      </c>
      <c r="G53" s="45" t="s">
        <v>709</v>
      </c>
      <c r="J53" s="9"/>
      <c r="M53" s="4">
        <v>1</v>
      </c>
      <c r="N53" s="4" t="s">
        <v>685</v>
      </c>
      <c r="P53" s="5" t="s">
        <v>685</v>
      </c>
      <c r="Q53" s="4" t="s">
        <v>685</v>
      </c>
      <c r="R53" s="4" t="s">
        <v>685</v>
      </c>
      <c r="S53" s="4" t="s">
        <v>685</v>
      </c>
    </row>
    <row r="54" spans="1:19" x14ac:dyDescent="0.2">
      <c r="A54" s="4" t="s">
        <v>767</v>
      </c>
      <c r="B54" s="4" t="s">
        <v>77</v>
      </c>
      <c r="C54" s="5">
        <v>45468</v>
      </c>
      <c r="D54" s="5">
        <v>45576</v>
      </c>
      <c r="E54" s="5">
        <v>45587</v>
      </c>
      <c r="F54" s="5" t="s">
        <v>685</v>
      </c>
      <c r="G54" s="4" t="s">
        <v>685</v>
      </c>
      <c r="H54" s="4">
        <v>1</v>
      </c>
      <c r="I54" s="4">
        <v>1</v>
      </c>
      <c r="J54" s="4">
        <v>1</v>
      </c>
      <c r="M54" s="4">
        <v>1</v>
      </c>
      <c r="N54" s="4" t="s">
        <v>685</v>
      </c>
      <c r="P54" s="5" t="s">
        <v>685</v>
      </c>
      <c r="Q54" s="4" t="s">
        <v>685</v>
      </c>
      <c r="R54" s="4" t="s">
        <v>685</v>
      </c>
      <c r="S54" s="4" t="s">
        <v>685</v>
      </c>
    </row>
    <row r="55" spans="1:19" x14ac:dyDescent="0.2">
      <c r="A55" s="4" t="s">
        <v>768</v>
      </c>
      <c r="B55" s="4" t="s">
        <v>13</v>
      </c>
      <c r="C55" s="5">
        <v>45569</v>
      </c>
      <c r="D55" s="5">
        <v>45580</v>
      </c>
      <c r="E55" s="5">
        <v>45586</v>
      </c>
      <c r="F55" s="5" t="s">
        <v>685</v>
      </c>
      <c r="G55" s="4" t="s">
        <v>689</v>
      </c>
      <c r="H55" s="4">
        <v>1</v>
      </c>
      <c r="I55" s="4">
        <v>1</v>
      </c>
      <c r="J55" s="9"/>
      <c r="K55" s="4">
        <v>1</v>
      </c>
      <c r="L55" s="4">
        <v>1</v>
      </c>
      <c r="M55" s="4">
        <v>1</v>
      </c>
      <c r="N55" s="4" t="s">
        <v>685</v>
      </c>
      <c r="P55" s="5" t="s">
        <v>685</v>
      </c>
      <c r="Q55" s="4" t="s">
        <v>685</v>
      </c>
      <c r="R55" s="4" t="s">
        <v>685</v>
      </c>
      <c r="S55" s="4" t="s">
        <v>685</v>
      </c>
    </row>
    <row r="56" spans="1:19" x14ac:dyDescent="0.2">
      <c r="A56" s="4" t="s">
        <v>834</v>
      </c>
      <c r="B56" s="4" t="s">
        <v>13</v>
      </c>
      <c r="C56" s="5">
        <v>45596</v>
      </c>
      <c r="D56" s="5">
        <v>45611</v>
      </c>
      <c r="E56" s="5">
        <v>45677</v>
      </c>
      <c r="F56" s="5" t="s">
        <v>685</v>
      </c>
      <c r="G56" s="4" t="s">
        <v>687</v>
      </c>
      <c r="I56" s="4" t="s">
        <v>685</v>
      </c>
      <c r="J56" s="4" t="s">
        <v>685</v>
      </c>
      <c r="K56" s="4">
        <v>1</v>
      </c>
      <c r="M56" s="4">
        <v>1</v>
      </c>
      <c r="N56" s="4" t="s">
        <v>685</v>
      </c>
      <c r="P56" s="5" t="s">
        <v>685</v>
      </c>
      <c r="Q56" s="4" t="s">
        <v>685</v>
      </c>
      <c r="R56" s="4" t="s">
        <v>685</v>
      </c>
      <c r="S56" s="4" t="s">
        <v>685</v>
      </c>
    </row>
    <row r="57" spans="1:19" x14ac:dyDescent="0.2">
      <c r="A57" s="4" t="s">
        <v>796</v>
      </c>
      <c r="B57" s="4" t="s">
        <v>13</v>
      </c>
      <c r="C57" s="23">
        <v>45609</v>
      </c>
      <c r="D57" s="23">
        <v>45611</v>
      </c>
      <c r="E57" s="24">
        <v>45617</v>
      </c>
      <c r="F57" s="24" t="s">
        <v>685</v>
      </c>
      <c r="G57" s="4" t="s">
        <v>709</v>
      </c>
      <c r="I57" s="4">
        <v>2</v>
      </c>
      <c r="J57" s="9"/>
      <c r="K57" s="4">
        <v>1</v>
      </c>
      <c r="L57" s="4">
        <v>1</v>
      </c>
      <c r="M57" s="4">
        <v>1</v>
      </c>
      <c r="N57" s="4" t="s">
        <v>685</v>
      </c>
      <c r="O57" s="4" t="s">
        <v>685</v>
      </c>
      <c r="P57" s="5" t="s">
        <v>685</v>
      </c>
      <c r="R57" s="4" t="s">
        <v>685</v>
      </c>
    </row>
    <row r="58" spans="1:19" ht="15" x14ac:dyDescent="0.2">
      <c r="A58" s="4" t="s">
        <v>891</v>
      </c>
      <c r="B58" s="46" t="s">
        <v>13</v>
      </c>
      <c r="C58" s="23">
        <v>45664</v>
      </c>
      <c r="D58" s="23">
        <v>45664</v>
      </c>
      <c r="E58" s="24">
        <v>45706</v>
      </c>
      <c r="F58" s="24" t="s">
        <v>685</v>
      </c>
      <c r="G58" s="45" t="s">
        <v>709</v>
      </c>
      <c r="J58" s="9"/>
      <c r="L58" s="4">
        <v>1</v>
      </c>
      <c r="M58" s="4">
        <v>1</v>
      </c>
      <c r="N58" s="4" t="s">
        <v>685</v>
      </c>
      <c r="O58" s="4" t="s">
        <v>685</v>
      </c>
      <c r="P58" s="5" t="s">
        <v>685</v>
      </c>
      <c r="R58" s="4" t="s">
        <v>685</v>
      </c>
    </row>
    <row r="59" spans="1:19" x14ac:dyDescent="0.2">
      <c r="A59" s="4" t="s">
        <v>817</v>
      </c>
      <c r="B59" s="4" t="s">
        <v>13</v>
      </c>
      <c r="C59" s="5">
        <v>45635</v>
      </c>
      <c r="D59" s="5">
        <v>45636</v>
      </c>
      <c r="E59" s="5">
        <v>45645</v>
      </c>
      <c r="F59" s="5" t="s">
        <v>685</v>
      </c>
      <c r="G59" s="4" t="s">
        <v>709</v>
      </c>
      <c r="I59" s="4" t="s">
        <v>685</v>
      </c>
      <c r="J59" s="4">
        <v>1</v>
      </c>
      <c r="K59" s="4">
        <v>1</v>
      </c>
      <c r="L59" s="4">
        <v>1</v>
      </c>
      <c r="M59" s="4">
        <v>1</v>
      </c>
      <c r="N59" s="4" t="s">
        <v>685</v>
      </c>
      <c r="O59" s="4" t="s">
        <v>685</v>
      </c>
      <c r="P59" s="5" t="s">
        <v>685</v>
      </c>
      <c r="R59" s="4" t="s">
        <v>685</v>
      </c>
    </row>
    <row r="60" spans="1:19" x14ac:dyDescent="0.2">
      <c r="A60" s="4" t="s">
        <v>769</v>
      </c>
      <c r="B60" s="4" t="s">
        <v>436</v>
      </c>
      <c r="C60" s="5">
        <v>45505</v>
      </c>
      <c r="D60" s="5">
        <v>45576</v>
      </c>
      <c r="E60" s="5">
        <v>45589</v>
      </c>
      <c r="F60" s="5" t="s">
        <v>685</v>
      </c>
      <c r="G60" s="4" t="s">
        <v>709</v>
      </c>
      <c r="H60" s="4">
        <v>1</v>
      </c>
      <c r="I60" s="4">
        <v>1</v>
      </c>
      <c r="J60" s="4" t="s">
        <v>685</v>
      </c>
      <c r="K60" s="4">
        <v>1</v>
      </c>
      <c r="L60" s="4">
        <v>1</v>
      </c>
      <c r="M60" s="4">
        <v>1</v>
      </c>
      <c r="N60" s="4" t="s">
        <v>685</v>
      </c>
      <c r="O60" s="4" t="s">
        <v>685</v>
      </c>
      <c r="P60" s="5" t="s">
        <v>685</v>
      </c>
      <c r="R60" s="4" t="s">
        <v>685</v>
      </c>
    </row>
    <row r="61" spans="1:19" x14ac:dyDescent="0.2">
      <c r="A61" s="4" t="s">
        <v>770</v>
      </c>
      <c r="B61" s="4" t="s">
        <v>13</v>
      </c>
      <c r="C61" s="5">
        <v>45495</v>
      </c>
      <c r="D61" s="5">
        <v>45580</v>
      </c>
      <c r="E61" s="5">
        <v>45587</v>
      </c>
      <c r="F61" s="5" t="s">
        <v>685</v>
      </c>
      <c r="G61" s="4" t="s">
        <v>685</v>
      </c>
      <c r="H61" s="4">
        <v>1</v>
      </c>
      <c r="I61" s="4">
        <v>2</v>
      </c>
      <c r="J61" s="4" t="s">
        <v>685</v>
      </c>
      <c r="K61" s="4">
        <v>1</v>
      </c>
      <c r="L61" s="4">
        <v>1</v>
      </c>
      <c r="M61" s="4">
        <v>1</v>
      </c>
      <c r="N61" s="4" t="s">
        <v>685</v>
      </c>
      <c r="O61" s="4" t="s">
        <v>685</v>
      </c>
      <c r="P61" s="5" t="s">
        <v>685</v>
      </c>
      <c r="R61" s="4" t="s">
        <v>685</v>
      </c>
    </row>
    <row r="62" spans="1:19" x14ac:dyDescent="0.2">
      <c r="A62" s="4" t="s">
        <v>835</v>
      </c>
      <c r="B62" s="4" t="s">
        <v>13</v>
      </c>
      <c r="C62" s="5">
        <v>45586</v>
      </c>
      <c r="D62" s="5">
        <v>45621</v>
      </c>
      <c r="E62" s="5">
        <v>45663</v>
      </c>
      <c r="F62" s="5" t="s">
        <v>685</v>
      </c>
      <c r="G62" s="4" t="s">
        <v>709</v>
      </c>
      <c r="I62" s="4" t="s">
        <v>685</v>
      </c>
      <c r="J62" s="4" t="s">
        <v>685</v>
      </c>
      <c r="K62" s="4">
        <v>1</v>
      </c>
      <c r="L62" s="4">
        <v>1</v>
      </c>
      <c r="M62" s="4">
        <v>1</v>
      </c>
      <c r="N62" s="4" t="s">
        <v>685</v>
      </c>
      <c r="O62" s="4" t="s">
        <v>685</v>
      </c>
      <c r="P62" s="5" t="s">
        <v>685</v>
      </c>
      <c r="R62" s="4" t="s">
        <v>685</v>
      </c>
    </row>
    <row r="63" spans="1:19" ht="15" x14ac:dyDescent="0.2">
      <c r="A63" s="4" t="s">
        <v>892</v>
      </c>
      <c r="B63" s="46" t="s">
        <v>13</v>
      </c>
      <c r="C63" s="23">
        <v>45687</v>
      </c>
      <c r="D63" s="23">
        <v>45687</v>
      </c>
      <c r="E63" s="24">
        <v>45713</v>
      </c>
      <c r="F63" s="24" t="s">
        <v>685</v>
      </c>
      <c r="G63" s="45" t="s">
        <v>709</v>
      </c>
      <c r="J63" s="9"/>
      <c r="L63" s="4">
        <v>1</v>
      </c>
      <c r="M63" s="4">
        <v>1</v>
      </c>
      <c r="N63" s="4" t="s">
        <v>685</v>
      </c>
      <c r="O63" s="4" t="s">
        <v>685</v>
      </c>
      <c r="P63" s="5" t="s">
        <v>685</v>
      </c>
      <c r="R63" s="4" t="s">
        <v>685</v>
      </c>
    </row>
    <row r="64" spans="1:19" ht="15" x14ac:dyDescent="0.2">
      <c r="A64" s="4" t="s">
        <v>893</v>
      </c>
      <c r="B64" s="46" t="s">
        <v>13</v>
      </c>
      <c r="C64" s="23">
        <v>45663</v>
      </c>
      <c r="D64" s="23">
        <v>45664</v>
      </c>
      <c r="E64" s="24">
        <v>45701</v>
      </c>
      <c r="F64" s="24" t="s">
        <v>685</v>
      </c>
      <c r="G64" s="45" t="s">
        <v>709</v>
      </c>
      <c r="J64" s="9"/>
      <c r="L64" s="4">
        <v>1</v>
      </c>
      <c r="M64" s="4">
        <v>1</v>
      </c>
      <c r="N64" s="4" t="s">
        <v>685</v>
      </c>
      <c r="O64" s="4" t="s">
        <v>685</v>
      </c>
      <c r="P64" s="5" t="s">
        <v>685</v>
      </c>
      <c r="R64" s="4" t="s">
        <v>685</v>
      </c>
    </row>
    <row r="65" spans="1:18" x14ac:dyDescent="0.2">
      <c r="A65" s="4" t="s">
        <v>797</v>
      </c>
      <c r="B65" s="4" t="s">
        <v>436</v>
      </c>
      <c r="C65" s="5">
        <v>45586</v>
      </c>
      <c r="D65" s="5">
        <v>45611</v>
      </c>
      <c r="E65" s="5">
        <v>45628</v>
      </c>
      <c r="F65" s="5" t="s">
        <v>685</v>
      </c>
      <c r="G65" s="4" t="s">
        <v>687</v>
      </c>
      <c r="I65" s="4">
        <v>1</v>
      </c>
      <c r="J65" s="4" t="s">
        <v>685</v>
      </c>
      <c r="K65" s="4">
        <v>1</v>
      </c>
      <c r="L65" s="4">
        <v>1</v>
      </c>
      <c r="M65" s="4"/>
      <c r="N65" s="4" t="s">
        <v>685</v>
      </c>
      <c r="O65" s="4" t="s">
        <v>685</v>
      </c>
      <c r="P65" s="5" t="s">
        <v>685</v>
      </c>
      <c r="R65" s="4" t="s">
        <v>685</v>
      </c>
    </row>
    <row r="66" spans="1:18" x14ac:dyDescent="0.2">
      <c r="A66" s="4" t="s">
        <v>798</v>
      </c>
      <c r="B66" s="4" t="s">
        <v>13</v>
      </c>
      <c r="C66" s="5">
        <v>45595</v>
      </c>
      <c r="D66" s="5">
        <v>45595</v>
      </c>
      <c r="E66" s="5">
        <v>45608</v>
      </c>
      <c r="F66" s="5" t="s">
        <v>685</v>
      </c>
      <c r="G66" s="4" t="s">
        <v>687</v>
      </c>
      <c r="I66" s="4">
        <v>1</v>
      </c>
      <c r="J66" s="4" t="s">
        <v>685</v>
      </c>
      <c r="K66" s="4">
        <v>1</v>
      </c>
      <c r="M66" s="4"/>
      <c r="N66" s="4" t="s">
        <v>685</v>
      </c>
      <c r="O66" s="4" t="s">
        <v>685</v>
      </c>
      <c r="P66" s="5" t="s">
        <v>685</v>
      </c>
      <c r="R66" s="4" t="s">
        <v>685</v>
      </c>
    </row>
    <row r="67" spans="1:18" x14ac:dyDescent="0.2">
      <c r="A67" s="4" t="s">
        <v>818</v>
      </c>
      <c r="B67" s="4" t="s">
        <v>436</v>
      </c>
      <c r="C67" s="5">
        <v>45622</v>
      </c>
      <c r="D67" s="5">
        <v>45625</v>
      </c>
      <c r="E67" s="5">
        <v>45632</v>
      </c>
      <c r="F67" s="5" t="s">
        <v>685</v>
      </c>
      <c r="G67" s="4" t="s">
        <v>709</v>
      </c>
      <c r="I67" s="4" t="s">
        <v>685</v>
      </c>
      <c r="J67" s="4">
        <v>1</v>
      </c>
      <c r="K67" s="4">
        <v>1</v>
      </c>
      <c r="L67" s="4">
        <v>1</v>
      </c>
      <c r="M67" s="4">
        <v>1</v>
      </c>
      <c r="N67" s="4" t="s">
        <v>685</v>
      </c>
      <c r="O67" s="4" t="s">
        <v>685</v>
      </c>
      <c r="P67" s="5" t="s">
        <v>685</v>
      </c>
      <c r="R67" s="4" t="s">
        <v>685</v>
      </c>
    </row>
    <row r="68" spans="1:18" x14ac:dyDescent="0.2">
      <c r="A68" s="4" t="s">
        <v>771</v>
      </c>
      <c r="B68" s="4" t="s">
        <v>13</v>
      </c>
      <c r="C68" s="5">
        <v>45456</v>
      </c>
      <c r="D68" s="5">
        <v>45576</v>
      </c>
      <c r="E68" s="5">
        <v>45601</v>
      </c>
      <c r="F68" s="5">
        <v>45601</v>
      </c>
      <c r="G68" s="4" t="s">
        <v>685</v>
      </c>
      <c r="H68" s="4">
        <v>1</v>
      </c>
      <c r="J68" s="9"/>
      <c r="M68" s="4"/>
      <c r="N68" s="4" t="s">
        <v>685</v>
      </c>
      <c r="O68" s="4" t="s">
        <v>685</v>
      </c>
      <c r="P68" s="5" t="s">
        <v>685</v>
      </c>
      <c r="R68" s="4" t="s">
        <v>685</v>
      </c>
    </row>
    <row r="69" spans="1:18" x14ac:dyDescent="0.2">
      <c r="A69" s="4" t="s">
        <v>836</v>
      </c>
      <c r="B69" s="4" t="s">
        <v>13</v>
      </c>
      <c r="C69" s="23">
        <v>45636</v>
      </c>
      <c r="D69" s="23">
        <v>45643</v>
      </c>
      <c r="E69" s="24">
        <v>45673</v>
      </c>
      <c r="F69" s="24" t="s">
        <v>685</v>
      </c>
      <c r="G69" s="4" t="s">
        <v>709</v>
      </c>
      <c r="I69" s="4" t="s">
        <v>685</v>
      </c>
      <c r="J69" s="4" t="s">
        <v>685</v>
      </c>
      <c r="K69" s="4">
        <v>1</v>
      </c>
      <c r="L69" s="4">
        <v>1</v>
      </c>
      <c r="M69" s="4">
        <v>1</v>
      </c>
      <c r="N69" s="4" t="s">
        <v>685</v>
      </c>
      <c r="O69" s="4" t="s">
        <v>685</v>
      </c>
      <c r="P69" s="5" t="s">
        <v>685</v>
      </c>
      <c r="R69" s="4" t="s">
        <v>685</v>
      </c>
    </row>
    <row r="70" spans="1:18" ht="15" x14ac:dyDescent="0.2">
      <c r="A70" s="4" t="s">
        <v>964</v>
      </c>
      <c r="B70" s="46" t="s">
        <v>13</v>
      </c>
      <c r="C70" s="23">
        <v>45687</v>
      </c>
      <c r="D70" s="23">
        <v>45687</v>
      </c>
      <c r="E70" s="24">
        <v>45726</v>
      </c>
      <c r="F70" s="24" t="s">
        <v>685</v>
      </c>
      <c r="G70" s="45" t="s">
        <v>709</v>
      </c>
      <c r="J70" s="9"/>
      <c r="M70" s="4">
        <v>1</v>
      </c>
      <c r="N70" s="4" t="s">
        <v>685</v>
      </c>
      <c r="O70" s="5" t="s">
        <v>685</v>
      </c>
      <c r="P70" s="5" t="s">
        <v>685</v>
      </c>
      <c r="R70" s="4" t="s">
        <v>685</v>
      </c>
    </row>
    <row r="71" spans="1:18" x14ac:dyDescent="0.2">
      <c r="A71" s="4" t="s">
        <v>837</v>
      </c>
      <c r="B71" s="4" t="s">
        <v>13</v>
      </c>
      <c r="C71" s="23">
        <v>45608</v>
      </c>
      <c r="D71" s="23">
        <v>45643</v>
      </c>
      <c r="E71" s="24">
        <v>45674</v>
      </c>
      <c r="F71" s="24" t="s">
        <v>685</v>
      </c>
      <c r="G71" s="4" t="s">
        <v>687</v>
      </c>
      <c r="I71" s="4" t="s">
        <v>685</v>
      </c>
      <c r="J71" s="4" t="s">
        <v>685</v>
      </c>
      <c r="K71" s="4">
        <v>1</v>
      </c>
      <c r="L71" s="4">
        <v>1</v>
      </c>
      <c r="M71" s="4">
        <v>1</v>
      </c>
      <c r="N71" s="4" t="s">
        <v>685</v>
      </c>
      <c r="O71" s="5" t="s">
        <v>685</v>
      </c>
      <c r="P71" s="5" t="s">
        <v>685</v>
      </c>
      <c r="R71" s="4" t="s">
        <v>685</v>
      </c>
    </row>
    <row r="72" spans="1:18" ht="15" x14ac:dyDescent="0.2">
      <c r="A72" s="4" t="s">
        <v>894</v>
      </c>
      <c r="B72" s="46" t="s">
        <v>13</v>
      </c>
      <c r="C72" s="23">
        <v>45665</v>
      </c>
      <c r="D72" s="23">
        <v>45666</v>
      </c>
      <c r="E72" s="24">
        <v>45701</v>
      </c>
      <c r="F72" s="24" t="s">
        <v>685</v>
      </c>
      <c r="G72" s="45" t="s">
        <v>709</v>
      </c>
      <c r="J72" s="9"/>
      <c r="L72" s="4">
        <v>1</v>
      </c>
      <c r="M72" s="4"/>
      <c r="N72" s="4" t="s">
        <v>685</v>
      </c>
      <c r="O72" s="5" t="s">
        <v>685</v>
      </c>
      <c r="P72" s="5" t="s">
        <v>685</v>
      </c>
      <c r="R72" s="4" t="s">
        <v>685</v>
      </c>
    </row>
    <row r="73" spans="1:18" x14ac:dyDescent="0.2">
      <c r="A73" s="4" t="s">
        <v>772</v>
      </c>
      <c r="B73" s="4" t="s">
        <v>13</v>
      </c>
      <c r="C73" s="5">
        <v>45583</v>
      </c>
      <c r="D73" s="5">
        <v>45593</v>
      </c>
      <c r="E73" s="5">
        <v>45590</v>
      </c>
      <c r="F73" s="5" t="s">
        <v>685</v>
      </c>
      <c r="G73" s="4" t="s">
        <v>709</v>
      </c>
      <c r="H73" s="4">
        <v>1</v>
      </c>
      <c r="I73" s="4">
        <v>1</v>
      </c>
      <c r="J73" s="9">
        <v>1</v>
      </c>
      <c r="K73" s="4">
        <v>1</v>
      </c>
      <c r="L73" s="4">
        <v>1</v>
      </c>
      <c r="M73" s="4">
        <v>1</v>
      </c>
      <c r="N73" s="5" t="s">
        <v>685</v>
      </c>
      <c r="O73" s="5" t="s">
        <v>685</v>
      </c>
      <c r="Q73" s="4" t="s">
        <v>685</v>
      </c>
    </row>
    <row r="74" spans="1:18" x14ac:dyDescent="0.2">
      <c r="A74" s="4" t="s">
        <v>799</v>
      </c>
      <c r="B74" s="4" t="s">
        <v>13</v>
      </c>
      <c r="C74" s="24">
        <v>45618</v>
      </c>
      <c r="D74" s="24">
        <v>45622</v>
      </c>
      <c r="E74" s="24">
        <v>45629</v>
      </c>
      <c r="F74" s="24" t="s">
        <v>685</v>
      </c>
      <c r="G74" s="4" t="s">
        <v>687</v>
      </c>
      <c r="I74" s="4">
        <v>1</v>
      </c>
      <c r="J74" s="9"/>
      <c r="K74" s="4">
        <v>1</v>
      </c>
      <c r="L74" s="4">
        <v>1</v>
      </c>
      <c r="M74" s="4">
        <v>1</v>
      </c>
      <c r="N74" s="5" t="s">
        <v>685</v>
      </c>
      <c r="O74" s="5" t="s">
        <v>685</v>
      </c>
      <c r="Q74" s="4" t="s">
        <v>685</v>
      </c>
    </row>
    <row r="75" spans="1:18" ht="15" x14ac:dyDescent="0.2">
      <c r="A75" s="4" t="s">
        <v>965</v>
      </c>
      <c r="B75" s="46" t="s">
        <v>436</v>
      </c>
      <c r="C75" s="23">
        <v>45720</v>
      </c>
      <c r="D75" s="23">
        <v>45722</v>
      </c>
      <c r="E75" s="24">
        <v>45740</v>
      </c>
      <c r="F75" s="24" t="s">
        <v>685</v>
      </c>
      <c r="G75" s="45" t="s">
        <v>687</v>
      </c>
      <c r="J75" s="9"/>
      <c r="M75" s="4">
        <v>1</v>
      </c>
      <c r="N75" s="5" t="s">
        <v>685</v>
      </c>
      <c r="O75" s="5" t="s">
        <v>685</v>
      </c>
      <c r="Q75" s="4" t="s">
        <v>685</v>
      </c>
    </row>
    <row r="76" spans="1:18" x14ac:dyDescent="0.2">
      <c r="A76" s="4" t="s">
        <v>800</v>
      </c>
      <c r="B76" s="4" t="s">
        <v>13</v>
      </c>
      <c r="C76" s="23">
        <v>45594</v>
      </c>
      <c r="D76" s="23">
        <v>45611</v>
      </c>
      <c r="E76" s="24">
        <v>45617</v>
      </c>
      <c r="F76" s="24" t="s">
        <v>685</v>
      </c>
      <c r="G76" s="4" t="s">
        <v>687</v>
      </c>
      <c r="I76" s="4">
        <v>2</v>
      </c>
      <c r="J76" s="9"/>
      <c r="L76" s="4">
        <v>1</v>
      </c>
      <c r="M76" s="4">
        <v>1</v>
      </c>
      <c r="N76" s="5" t="s">
        <v>685</v>
      </c>
      <c r="O76" s="5" t="s">
        <v>685</v>
      </c>
      <c r="Q76" s="4" t="s">
        <v>685</v>
      </c>
    </row>
    <row r="77" spans="1:18" x14ac:dyDescent="0.2">
      <c r="A77" s="4" t="s">
        <v>773</v>
      </c>
      <c r="B77" s="4" t="s">
        <v>13</v>
      </c>
      <c r="C77" s="23">
        <v>45576</v>
      </c>
      <c r="D77" s="23">
        <v>45582</v>
      </c>
      <c r="E77" s="24">
        <v>45600</v>
      </c>
      <c r="F77" s="24" t="s">
        <v>685</v>
      </c>
      <c r="G77" s="4" t="s">
        <v>709</v>
      </c>
      <c r="H77" s="4">
        <v>1</v>
      </c>
      <c r="I77" s="4" t="s">
        <v>685</v>
      </c>
      <c r="J77" s="4" t="s">
        <v>685</v>
      </c>
      <c r="K77" s="4">
        <v>1</v>
      </c>
      <c r="L77" s="4">
        <v>1</v>
      </c>
      <c r="M77" s="4">
        <v>1</v>
      </c>
      <c r="N77" s="5" t="s">
        <v>685</v>
      </c>
      <c r="O77" s="5" t="s">
        <v>685</v>
      </c>
      <c r="Q77" s="4" t="s">
        <v>685</v>
      </c>
    </row>
    <row r="78" spans="1:18" ht="15" x14ac:dyDescent="0.2">
      <c r="A78" s="4" t="s">
        <v>966</v>
      </c>
      <c r="B78" s="46" t="s">
        <v>967</v>
      </c>
      <c r="C78" s="23">
        <v>45708</v>
      </c>
      <c r="D78" s="23">
        <v>45722</v>
      </c>
      <c r="G78" s="45"/>
      <c r="J78" s="9"/>
      <c r="M78" s="4">
        <v>1</v>
      </c>
      <c r="N78" s="5" t="s">
        <v>685</v>
      </c>
      <c r="O78" s="5" t="s">
        <v>685</v>
      </c>
      <c r="Q78" s="4" t="s">
        <v>685</v>
      </c>
    </row>
    <row r="79" spans="1:18" ht="15" x14ac:dyDescent="0.2">
      <c r="A79" s="4" t="s">
        <v>895</v>
      </c>
      <c r="B79" s="46" t="s">
        <v>13</v>
      </c>
      <c r="C79" s="23">
        <v>45672</v>
      </c>
      <c r="D79" s="23">
        <v>45674</v>
      </c>
      <c r="E79" s="24">
        <v>45699</v>
      </c>
      <c r="F79" s="24" t="s">
        <v>685</v>
      </c>
      <c r="G79" s="45" t="s">
        <v>709</v>
      </c>
      <c r="J79" s="9"/>
      <c r="L79" s="4">
        <v>1</v>
      </c>
      <c r="M79" s="4">
        <v>1</v>
      </c>
      <c r="N79" s="5" t="s">
        <v>685</v>
      </c>
      <c r="O79" s="5" t="s">
        <v>685</v>
      </c>
      <c r="Q79" s="4" t="s">
        <v>685</v>
      </c>
    </row>
    <row r="80" spans="1:18" ht="15" x14ac:dyDescent="0.2">
      <c r="A80" s="4" t="s">
        <v>968</v>
      </c>
      <c r="B80" s="46" t="s">
        <v>967</v>
      </c>
      <c r="C80" s="23">
        <v>45720</v>
      </c>
      <c r="D80" s="23">
        <v>45722</v>
      </c>
      <c r="E80" s="24">
        <v>45748</v>
      </c>
      <c r="G80" s="45"/>
      <c r="J80" s="9"/>
      <c r="M80" s="4">
        <v>1</v>
      </c>
      <c r="N80" s="5" t="s">
        <v>685</v>
      </c>
      <c r="O80" s="5" t="s">
        <v>685</v>
      </c>
      <c r="Q80" s="4" t="s">
        <v>685</v>
      </c>
    </row>
    <row r="81" spans="1:17" x14ac:dyDescent="0.2">
      <c r="A81" s="4" t="s">
        <v>801</v>
      </c>
      <c r="B81" s="4" t="s">
        <v>13</v>
      </c>
      <c r="C81" s="24">
        <v>45623</v>
      </c>
      <c r="D81" s="24">
        <v>45644</v>
      </c>
      <c r="E81" s="24">
        <v>45629</v>
      </c>
      <c r="F81" s="24">
        <v>45629</v>
      </c>
      <c r="G81" s="4" t="s">
        <v>685</v>
      </c>
      <c r="I81" s="4">
        <v>1</v>
      </c>
      <c r="J81" s="9"/>
      <c r="K81" s="4">
        <v>1</v>
      </c>
      <c r="L81" s="4">
        <v>1</v>
      </c>
      <c r="M81" s="4">
        <v>1</v>
      </c>
      <c r="N81" s="5" t="s">
        <v>685</v>
      </c>
      <c r="O81" s="5" t="s">
        <v>685</v>
      </c>
      <c r="Q81" s="4" t="s">
        <v>685</v>
      </c>
    </row>
    <row r="82" spans="1:17" x14ac:dyDescent="0.2">
      <c r="A82" s="4" t="s">
        <v>838</v>
      </c>
      <c r="B82" s="4" t="s">
        <v>436</v>
      </c>
      <c r="C82" s="23">
        <v>45621</v>
      </c>
      <c r="D82" s="23">
        <v>45621</v>
      </c>
      <c r="E82" s="24">
        <v>45666</v>
      </c>
      <c r="F82" s="24" t="s">
        <v>685</v>
      </c>
      <c r="G82" s="4" t="s">
        <v>687</v>
      </c>
      <c r="I82" s="4" t="s">
        <v>685</v>
      </c>
      <c r="J82" s="4" t="s">
        <v>685</v>
      </c>
      <c r="K82" s="4">
        <v>1</v>
      </c>
      <c r="L82" s="4">
        <v>1</v>
      </c>
      <c r="M82" s="4"/>
      <c r="N82" s="5" t="s">
        <v>685</v>
      </c>
      <c r="O82" s="5" t="s">
        <v>685</v>
      </c>
      <c r="Q82" s="4" t="s">
        <v>685</v>
      </c>
    </row>
    <row r="83" spans="1:17" ht="15" x14ac:dyDescent="0.2">
      <c r="A83" s="4" t="s">
        <v>969</v>
      </c>
      <c r="B83" s="46" t="s">
        <v>13</v>
      </c>
      <c r="C83" s="23">
        <v>45700</v>
      </c>
      <c r="D83" s="23">
        <v>45722</v>
      </c>
      <c r="E83" s="24">
        <v>45741</v>
      </c>
      <c r="F83" s="24" t="s">
        <v>685</v>
      </c>
      <c r="G83" s="45" t="s">
        <v>709</v>
      </c>
      <c r="J83" s="9"/>
      <c r="M83" s="4">
        <v>1</v>
      </c>
      <c r="N83" s="5" t="s">
        <v>685</v>
      </c>
      <c r="O83" s="5" t="s">
        <v>685</v>
      </c>
      <c r="Q83" s="4" t="s">
        <v>685</v>
      </c>
    </row>
    <row r="84" spans="1:17" ht="15" x14ac:dyDescent="0.2">
      <c r="A84" s="4" t="s">
        <v>896</v>
      </c>
      <c r="B84" s="46" t="s">
        <v>13</v>
      </c>
      <c r="C84" s="23">
        <v>45692</v>
      </c>
      <c r="D84" s="23">
        <v>45707</v>
      </c>
      <c r="E84" s="24">
        <v>45720</v>
      </c>
      <c r="F84" s="24" t="s">
        <v>685</v>
      </c>
      <c r="G84" s="45" t="s">
        <v>709</v>
      </c>
      <c r="J84" s="9"/>
      <c r="L84" s="4">
        <v>1</v>
      </c>
      <c r="M84" s="4"/>
      <c r="N84" s="5" t="s">
        <v>685</v>
      </c>
      <c r="O84" s="5" t="s">
        <v>685</v>
      </c>
      <c r="Q84" s="4" t="s">
        <v>685</v>
      </c>
    </row>
    <row r="85" spans="1:17" ht="15" x14ac:dyDescent="0.2">
      <c r="A85" s="4" t="s">
        <v>970</v>
      </c>
      <c r="B85" s="46" t="s">
        <v>13</v>
      </c>
      <c r="C85" s="23">
        <v>45726</v>
      </c>
      <c r="D85" s="23">
        <v>45727</v>
      </c>
      <c r="E85" s="24">
        <v>45743</v>
      </c>
      <c r="F85" s="24" t="s">
        <v>685</v>
      </c>
      <c r="G85" s="45" t="s">
        <v>687</v>
      </c>
      <c r="J85" s="9"/>
      <c r="M85" s="4">
        <v>1</v>
      </c>
      <c r="N85" s="5" t="s">
        <v>685</v>
      </c>
      <c r="O85" s="5" t="s">
        <v>685</v>
      </c>
      <c r="Q85" s="4" t="s">
        <v>685</v>
      </c>
    </row>
    <row r="86" spans="1:17" x14ac:dyDescent="0.2">
      <c r="A86" s="4" t="s">
        <v>897</v>
      </c>
      <c r="B86" s="4" t="s">
        <v>13</v>
      </c>
      <c r="C86" s="5">
        <v>45688</v>
      </c>
      <c r="D86" s="5">
        <v>45707</v>
      </c>
      <c r="E86" s="5">
        <v>45720</v>
      </c>
      <c r="F86" s="5" t="s">
        <v>685</v>
      </c>
      <c r="G86" s="4" t="s">
        <v>685</v>
      </c>
      <c r="I86" s="4" t="s">
        <v>685</v>
      </c>
      <c r="J86" s="4">
        <v>1</v>
      </c>
      <c r="K86" s="4">
        <v>1</v>
      </c>
      <c r="L86" s="4">
        <v>1</v>
      </c>
      <c r="M86" s="4">
        <v>1</v>
      </c>
      <c r="N86" s="5" t="s">
        <v>685</v>
      </c>
      <c r="O86" s="5" t="s">
        <v>685</v>
      </c>
      <c r="Q86" s="4" t="s">
        <v>685</v>
      </c>
    </row>
    <row r="87" spans="1:17" ht="15" x14ac:dyDescent="0.2">
      <c r="A87" s="4" t="s">
        <v>971</v>
      </c>
      <c r="B87" s="46" t="s">
        <v>77</v>
      </c>
      <c r="C87" s="23">
        <v>45629</v>
      </c>
      <c r="D87" s="23">
        <v>45632</v>
      </c>
      <c r="E87" s="24">
        <v>45646</v>
      </c>
      <c r="F87" s="24" t="s">
        <v>685</v>
      </c>
      <c r="G87" s="45" t="s">
        <v>709</v>
      </c>
      <c r="J87" s="9"/>
      <c r="M87" s="4">
        <v>1</v>
      </c>
      <c r="N87" s="5" t="s">
        <v>685</v>
      </c>
      <c r="O87" s="5" t="s">
        <v>685</v>
      </c>
      <c r="Q87" s="4" t="s">
        <v>685</v>
      </c>
    </row>
    <row r="88" spans="1:17" x14ac:dyDescent="0.2">
      <c r="A88" s="4" t="s">
        <v>802</v>
      </c>
      <c r="B88" s="4" t="s">
        <v>13</v>
      </c>
      <c r="C88" s="23">
        <v>45587</v>
      </c>
      <c r="D88" s="23">
        <v>45608</v>
      </c>
      <c r="E88" s="24">
        <v>45615</v>
      </c>
      <c r="F88" s="24">
        <v>45692</v>
      </c>
      <c r="G88" s="4" t="s">
        <v>685</v>
      </c>
      <c r="I88" s="4">
        <v>1</v>
      </c>
      <c r="J88" s="9"/>
      <c r="M88" s="4"/>
      <c r="N88" s="5" t="s">
        <v>685</v>
      </c>
      <c r="O88" s="5" t="s">
        <v>685</v>
      </c>
      <c r="Q88" s="4" t="s">
        <v>685</v>
      </c>
    </row>
    <row r="89" spans="1:17" ht="15" x14ac:dyDescent="0.2">
      <c r="A89" s="4" t="s">
        <v>898</v>
      </c>
      <c r="B89" s="46" t="s">
        <v>13</v>
      </c>
      <c r="C89" s="23">
        <v>45653</v>
      </c>
      <c r="D89" s="23">
        <v>45656</v>
      </c>
      <c r="E89" s="24" t="s">
        <v>685</v>
      </c>
      <c r="F89" s="24" t="s">
        <v>685</v>
      </c>
      <c r="G89" s="45" t="s">
        <v>709</v>
      </c>
      <c r="J89" s="9"/>
      <c r="L89" s="4">
        <v>1</v>
      </c>
      <c r="M89" s="4"/>
      <c r="N89" s="5" t="s">
        <v>685</v>
      </c>
      <c r="O89" s="5" t="s">
        <v>685</v>
      </c>
      <c r="Q89" s="4" t="s">
        <v>685</v>
      </c>
    </row>
    <row r="90" spans="1:17" x14ac:dyDescent="0.2">
      <c r="A90" s="4" t="s">
        <v>899</v>
      </c>
      <c r="B90" s="4" t="s">
        <v>13</v>
      </c>
      <c r="C90" s="23">
        <v>45671</v>
      </c>
      <c r="D90" s="23">
        <v>45674</v>
      </c>
      <c r="E90" s="24">
        <v>45699</v>
      </c>
      <c r="F90" s="24" t="s">
        <v>685</v>
      </c>
      <c r="G90" s="4" t="s">
        <v>709</v>
      </c>
      <c r="I90" s="4">
        <v>1</v>
      </c>
      <c r="J90" s="9"/>
      <c r="K90" s="4">
        <v>1</v>
      </c>
      <c r="L90" s="4">
        <v>1</v>
      </c>
      <c r="M90" s="4">
        <v>1</v>
      </c>
      <c r="N90" s="5" t="s">
        <v>685</v>
      </c>
      <c r="O90" s="5" t="s">
        <v>685</v>
      </c>
      <c r="Q90" s="4" t="s">
        <v>685</v>
      </c>
    </row>
    <row r="91" spans="1:17" ht="15" x14ac:dyDescent="0.2">
      <c r="A91" s="4" t="s">
        <v>803</v>
      </c>
      <c r="B91" s="46" t="s">
        <v>13</v>
      </c>
      <c r="C91" s="23">
        <v>45464</v>
      </c>
      <c r="D91" s="23">
        <v>45585</v>
      </c>
      <c r="E91" s="24">
        <v>45608</v>
      </c>
      <c r="F91" s="24" t="s">
        <v>685</v>
      </c>
      <c r="G91" s="45" t="s">
        <v>709</v>
      </c>
      <c r="J91" s="9"/>
      <c r="L91" s="4">
        <v>1</v>
      </c>
      <c r="M91" s="4">
        <v>1</v>
      </c>
      <c r="N91" s="5" t="s">
        <v>685</v>
      </c>
      <c r="O91" s="5" t="s">
        <v>685</v>
      </c>
      <c r="Q91" s="4" t="s">
        <v>685</v>
      </c>
    </row>
    <row r="92" spans="1:17" x14ac:dyDescent="0.2">
      <c r="A92" s="4" t="s">
        <v>839</v>
      </c>
      <c r="B92" s="4" t="s">
        <v>13</v>
      </c>
      <c r="C92" s="23">
        <v>45646</v>
      </c>
      <c r="D92" s="23">
        <v>45656</v>
      </c>
      <c r="E92" s="24">
        <v>45691</v>
      </c>
      <c r="F92" s="24" t="s">
        <v>685</v>
      </c>
      <c r="G92" s="4" t="s">
        <v>709</v>
      </c>
      <c r="I92" s="4" t="s">
        <v>685</v>
      </c>
      <c r="J92" s="4" t="s">
        <v>685</v>
      </c>
      <c r="K92" s="4">
        <v>1</v>
      </c>
      <c r="M92" s="4">
        <v>1</v>
      </c>
      <c r="N92" s="5" t="s">
        <v>685</v>
      </c>
      <c r="O92" s="5" t="s">
        <v>685</v>
      </c>
      <c r="Q92" s="4" t="s">
        <v>685</v>
      </c>
    </row>
    <row r="93" spans="1:17" ht="15" x14ac:dyDescent="0.2">
      <c r="A93" s="4" t="s">
        <v>900</v>
      </c>
      <c r="B93" s="46" t="s">
        <v>77</v>
      </c>
      <c r="C93" s="23">
        <v>45672</v>
      </c>
      <c r="D93" s="23">
        <v>45674</v>
      </c>
      <c r="E93" s="24">
        <v>45705</v>
      </c>
      <c r="F93" s="24" t="s">
        <v>685</v>
      </c>
      <c r="G93" s="45" t="s">
        <v>685</v>
      </c>
      <c r="J93" s="9"/>
      <c r="L93" s="4">
        <v>1</v>
      </c>
      <c r="M93" s="4">
        <v>1</v>
      </c>
      <c r="N93" s="5" t="s">
        <v>685</v>
      </c>
      <c r="O93" s="5" t="s">
        <v>685</v>
      </c>
      <c r="Q93" s="4" t="s">
        <v>685</v>
      </c>
    </row>
    <row r="94" spans="1:17" x14ac:dyDescent="0.2">
      <c r="A94" s="4" t="s">
        <v>901</v>
      </c>
      <c r="B94" s="4" t="s">
        <v>13</v>
      </c>
      <c r="C94" s="23">
        <v>45692</v>
      </c>
      <c r="D94" s="23">
        <v>45707</v>
      </c>
      <c r="E94" s="24" t="s">
        <v>685</v>
      </c>
      <c r="F94" s="24" t="s">
        <v>685</v>
      </c>
      <c r="G94" s="4" t="s">
        <v>709</v>
      </c>
      <c r="I94" s="4" t="s">
        <v>685</v>
      </c>
      <c r="J94" s="4" t="s">
        <v>685</v>
      </c>
      <c r="K94" s="4">
        <v>1</v>
      </c>
      <c r="L94" s="4">
        <v>1</v>
      </c>
      <c r="M94" s="4">
        <v>1</v>
      </c>
      <c r="N94" s="5" t="s">
        <v>685</v>
      </c>
      <c r="O94" s="5" t="s">
        <v>685</v>
      </c>
      <c r="Q94" s="4" t="s">
        <v>685</v>
      </c>
    </row>
    <row r="95" spans="1:17" ht="15" x14ac:dyDescent="0.2">
      <c r="A95" s="4" t="s">
        <v>840</v>
      </c>
      <c r="B95" s="46" t="s">
        <v>13</v>
      </c>
      <c r="C95" s="23">
        <v>45615</v>
      </c>
      <c r="D95" s="23">
        <v>45621</v>
      </c>
      <c r="E95" s="24">
        <v>45677</v>
      </c>
      <c r="F95" s="24" t="s">
        <v>685</v>
      </c>
      <c r="G95" s="45" t="s">
        <v>687</v>
      </c>
      <c r="J95" s="9"/>
      <c r="L95" s="4">
        <v>1</v>
      </c>
      <c r="M95" s="4">
        <v>1</v>
      </c>
      <c r="N95" s="5" t="s">
        <v>685</v>
      </c>
      <c r="O95" s="5" t="s">
        <v>685</v>
      </c>
      <c r="Q95" s="4" t="s">
        <v>685</v>
      </c>
    </row>
    <row r="96" spans="1:17" x14ac:dyDescent="0.2">
      <c r="A96" s="4" t="s">
        <v>804</v>
      </c>
      <c r="B96" s="4" t="s">
        <v>13</v>
      </c>
      <c r="C96" s="23">
        <v>45579</v>
      </c>
      <c r="D96" s="23">
        <v>45582</v>
      </c>
      <c r="E96" s="24">
        <v>45611</v>
      </c>
      <c r="F96" s="24" t="s">
        <v>685</v>
      </c>
      <c r="G96" s="4" t="s">
        <v>709</v>
      </c>
      <c r="I96" s="4">
        <v>1</v>
      </c>
      <c r="J96" s="9">
        <v>1</v>
      </c>
      <c r="K96" s="4">
        <v>1</v>
      </c>
      <c r="L96" s="4">
        <v>1</v>
      </c>
      <c r="M96" s="4">
        <v>1</v>
      </c>
      <c r="N96" s="5" t="s">
        <v>685</v>
      </c>
      <c r="O96" s="5" t="s">
        <v>685</v>
      </c>
      <c r="Q96" s="4" t="s">
        <v>685</v>
      </c>
    </row>
    <row r="97" spans="1:17" x14ac:dyDescent="0.2">
      <c r="A97" s="4" t="s">
        <v>841</v>
      </c>
      <c r="B97" s="4" t="s">
        <v>13</v>
      </c>
      <c r="C97" s="23">
        <v>45639</v>
      </c>
      <c r="D97" s="23">
        <v>45645</v>
      </c>
      <c r="E97" s="24">
        <v>45691</v>
      </c>
      <c r="F97" s="24" t="s">
        <v>685</v>
      </c>
      <c r="G97" s="4" t="s">
        <v>687</v>
      </c>
      <c r="I97" s="4" t="s">
        <v>685</v>
      </c>
      <c r="J97" s="4" t="s">
        <v>685</v>
      </c>
      <c r="K97" s="4">
        <v>1</v>
      </c>
      <c r="M97" s="4">
        <v>1</v>
      </c>
      <c r="N97" s="5" t="s">
        <v>685</v>
      </c>
      <c r="O97" s="5" t="s">
        <v>685</v>
      </c>
      <c r="Q97" s="4" t="s">
        <v>685</v>
      </c>
    </row>
    <row r="98" spans="1:17" x14ac:dyDescent="0.2">
      <c r="A98" s="4" t="s">
        <v>842</v>
      </c>
      <c r="B98" s="4" t="s">
        <v>13</v>
      </c>
      <c r="C98" s="23">
        <v>45639</v>
      </c>
      <c r="D98" s="23">
        <v>45643</v>
      </c>
      <c r="E98" s="24">
        <v>45674</v>
      </c>
      <c r="F98" s="24" t="s">
        <v>685</v>
      </c>
      <c r="G98" s="4" t="s">
        <v>685</v>
      </c>
      <c r="I98" s="4" t="s">
        <v>685</v>
      </c>
      <c r="J98" s="4" t="s">
        <v>685</v>
      </c>
      <c r="K98" s="4">
        <v>1</v>
      </c>
      <c r="L98" s="4">
        <v>1</v>
      </c>
      <c r="M98" s="4">
        <v>1</v>
      </c>
      <c r="N98" s="5" t="s">
        <v>685</v>
      </c>
      <c r="O98" s="5" t="s">
        <v>685</v>
      </c>
      <c r="Q98" s="4" t="s">
        <v>685</v>
      </c>
    </row>
    <row r="99" spans="1:17" ht="15" x14ac:dyDescent="0.2">
      <c r="A99" s="4" t="s">
        <v>972</v>
      </c>
      <c r="B99" s="46" t="s">
        <v>436</v>
      </c>
      <c r="C99" s="23">
        <v>45702</v>
      </c>
      <c r="D99" s="23">
        <v>45722</v>
      </c>
      <c r="E99" s="24">
        <v>45747</v>
      </c>
      <c r="F99" s="24" t="s">
        <v>685</v>
      </c>
      <c r="G99" s="45" t="s">
        <v>687</v>
      </c>
      <c r="J99" s="9"/>
      <c r="M99" s="4">
        <v>1</v>
      </c>
      <c r="N99" s="5" t="s">
        <v>685</v>
      </c>
      <c r="O99" s="5" t="s">
        <v>685</v>
      </c>
      <c r="Q99" s="4" t="s">
        <v>685</v>
      </c>
    </row>
    <row r="100" spans="1:17" ht="15" x14ac:dyDescent="0.2">
      <c r="A100" s="4" t="s">
        <v>973</v>
      </c>
      <c r="B100" s="46" t="s">
        <v>13</v>
      </c>
      <c r="C100" s="23">
        <v>45708</v>
      </c>
      <c r="D100" s="23">
        <v>45722</v>
      </c>
      <c r="E100" s="24">
        <v>45734</v>
      </c>
      <c r="F100" s="24" t="s">
        <v>685</v>
      </c>
      <c r="G100" s="45" t="s">
        <v>685</v>
      </c>
      <c r="J100" s="9"/>
      <c r="M100" s="4">
        <v>1</v>
      </c>
      <c r="N100" s="5" t="s">
        <v>685</v>
      </c>
      <c r="P100" s="4" t="s">
        <v>685</v>
      </c>
    </row>
    <row r="101" spans="1:17" x14ac:dyDescent="0.2">
      <c r="A101" s="4" t="s">
        <v>843</v>
      </c>
      <c r="B101" s="4" t="s">
        <v>13</v>
      </c>
      <c r="C101" s="23">
        <v>45666</v>
      </c>
      <c r="D101" s="23">
        <v>45666</v>
      </c>
      <c r="E101" s="24">
        <v>45691</v>
      </c>
      <c r="F101" s="24" t="s">
        <v>685</v>
      </c>
      <c r="G101" s="4" t="s">
        <v>709</v>
      </c>
      <c r="I101" s="4" t="s">
        <v>685</v>
      </c>
      <c r="J101" s="4" t="s">
        <v>685</v>
      </c>
      <c r="K101" s="4">
        <v>1</v>
      </c>
      <c r="L101" s="4">
        <v>1</v>
      </c>
      <c r="M101" s="4">
        <v>1</v>
      </c>
      <c r="N101" s="5" t="s">
        <v>685</v>
      </c>
      <c r="P101" s="4" t="s">
        <v>685</v>
      </c>
    </row>
    <row r="102" spans="1:17" ht="16" x14ac:dyDescent="0.2">
      <c r="A102" t="s">
        <v>902</v>
      </c>
      <c r="B102" s="46" t="s">
        <v>13</v>
      </c>
      <c r="C102" s="47">
        <v>45671</v>
      </c>
      <c r="D102" s="47">
        <v>45674</v>
      </c>
      <c r="E102" s="47">
        <v>45712</v>
      </c>
      <c r="F102" s="47" t="s">
        <v>685</v>
      </c>
      <c r="G102" s="48" t="s">
        <v>709</v>
      </c>
      <c r="J102" s="9"/>
      <c r="L102" s="4">
        <v>1</v>
      </c>
      <c r="M102" s="4"/>
      <c r="N102" s="5" t="s">
        <v>685</v>
      </c>
      <c r="P102" s="4" t="s">
        <v>685</v>
      </c>
    </row>
    <row r="103" spans="1:17" x14ac:dyDescent="0.2">
      <c r="A103" s="4" t="s">
        <v>805</v>
      </c>
      <c r="B103" s="4" t="s">
        <v>13</v>
      </c>
      <c r="C103" s="23">
        <v>45457</v>
      </c>
      <c r="D103" s="23">
        <v>45585</v>
      </c>
      <c r="E103" s="24">
        <v>45610</v>
      </c>
      <c r="F103" s="24" t="s">
        <v>685</v>
      </c>
      <c r="G103" s="4" t="s">
        <v>685</v>
      </c>
      <c r="I103" s="4">
        <v>1</v>
      </c>
      <c r="J103" s="9">
        <v>1</v>
      </c>
      <c r="K103" s="4">
        <v>1</v>
      </c>
      <c r="L103" s="4">
        <v>1</v>
      </c>
      <c r="M103" s="4"/>
      <c r="N103" s="5" t="s">
        <v>685</v>
      </c>
      <c r="P103" s="4" t="s">
        <v>685</v>
      </c>
    </row>
    <row r="104" spans="1:17" x14ac:dyDescent="0.2">
      <c r="A104" s="4" t="s">
        <v>844</v>
      </c>
      <c r="B104" s="4" t="s">
        <v>13</v>
      </c>
      <c r="C104" s="23">
        <v>45677</v>
      </c>
      <c r="D104" s="23">
        <v>45678</v>
      </c>
      <c r="E104" s="24">
        <v>45691</v>
      </c>
      <c r="F104" s="24" t="s">
        <v>685</v>
      </c>
      <c r="G104" s="4" t="s">
        <v>687</v>
      </c>
      <c r="I104" s="4" t="s">
        <v>685</v>
      </c>
      <c r="J104" s="4" t="s">
        <v>685</v>
      </c>
      <c r="K104" s="4">
        <v>1</v>
      </c>
      <c r="M104" s="4"/>
      <c r="N104" s="5" t="s">
        <v>685</v>
      </c>
      <c r="P104" s="4" t="s">
        <v>685</v>
      </c>
    </row>
    <row r="105" spans="1:17" x14ac:dyDescent="0.2">
      <c r="A105" s="4" t="s">
        <v>774</v>
      </c>
      <c r="B105" s="4" t="s">
        <v>13</v>
      </c>
      <c r="C105" s="5">
        <v>45562</v>
      </c>
      <c r="D105" s="5">
        <v>45580</v>
      </c>
      <c r="E105" s="5">
        <v>45589</v>
      </c>
      <c r="F105" s="5">
        <v>45628</v>
      </c>
      <c r="G105" s="4" t="s">
        <v>685</v>
      </c>
      <c r="H105" s="4">
        <v>1</v>
      </c>
      <c r="I105" s="4">
        <v>2</v>
      </c>
      <c r="J105" s="9"/>
      <c r="M105" s="4"/>
      <c r="N105" s="5" t="s">
        <v>685</v>
      </c>
      <c r="P105" s="4" t="s">
        <v>685</v>
      </c>
    </row>
    <row r="106" spans="1:17" ht="15" x14ac:dyDescent="0.2">
      <c r="A106" s="4" t="s">
        <v>903</v>
      </c>
      <c r="B106" s="46" t="s">
        <v>13</v>
      </c>
      <c r="C106" s="23">
        <v>45625</v>
      </c>
      <c r="D106" s="23">
        <v>45630</v>
      </c>
      <c r="E106" s="24">
        <v>45708</v>
      </c>
      <c r="F106" s="24" t="s">
        <v>685</v>
      </c>
      <c r="G106" s="45" t="s">
        <v>709</v>
      </c>
      <c r="J106" s="9"/>
      <c r="L106" s="4">
        <v>1</v>
      </c>
      <c r="M106" s="4">
        <v>1</v>
      </c>
      <c r="N106" s="5" t="s">
        <v>685</v>
      </c>
      <c r="P106" s="4" t="s">
        <v>685</v>
      </c>
    </row>
    <row r="107" spans="1:17" x14ac:dyDescent="0.2">
      <c r="A107" s="4" t="s">
        <v>775</v>
      </c>
      <c r="B107" s="4" t="s">
        <v>77</v>
      </c>
      <c r="C107" s="5">
        <v>45573</v>
      </c>
      <c r="D107" s="5">
        <v>45576</v>
      </c>
      <c r="E107" s="5">
        <v>45587</v>
      </c>
      <c r="F107" s="5" t="s">
        <v>685</v>
      </c>
      <c r="G107" s="4" t="s">
        <v>685</v>
      </c>
      <c r="H107" s="4">
        <v>1</v>
      </c>
      <c r="I107" s="4">
        <v>1</v>
      </c>
      <c r="J107" s="9">
        <v>1</v>
      </c>
      <c r="K107" s="4">
        <v>1</v>
      </c>
      <c r="L107" s="4">
        <v>1</v>
      </c>
      <c r="M107" s="4">
        <v>1</v>
      </c>
      <c r="N107" s="5" t="s">
        <v>685</v>
      </c>
      <c r="P107" s="4" t="s">
        <v>685</v>
      </c>
    </row>
    <row r="108" spans="1:17" ht="15" x14ac:dyDescent="0.2">
      <c r="A108" s="4" t="s">
        <v>904</v>
      </c>
      <c r="B108" s="46" t="s">
        <v>13</v>
      </c>
      <c r="C108" s="23">
        <v>45635</v>
      </c>
      <c r="D108" s="23">
        <v>45636</v>
      </c>
      <c r="E108" s="24">
        <v>45708</v>
      </c>
      <c r="F108" s="24" t="s">
        <v>685</v>
      </c>
      <c r="G108" s="45" t="s">
        <v>709</v>
      </c>
      <c r="J108" s="9"/>
      <c r="L108" s="4">
        <v>1</v>
      </c>
      <c r="M108" s="4">
        <v>1</v>
      </c>
      <c r="N108" s="5" t="s">
        <v>685</v>
      </c>
      <c r="P108" s="4" t="s">
        <v>685</v>
      </c>
    </row>
    <row r="109" spans="1:17" x14ac:dyDescent="0.2">
      <c r="A109" s="4" t="s">
        <v>905</v>
      </c>
      <c r="B109" s="4" t="s">
        <v>13</v>
      </c>
      <c r="C109" s="23">
        <v>45686</v>
      </c>
      <c r="D109" s="23">
        <v>45687</v>
      </c>
      <c r="E109" s="24">
        <v>45715</v>
      </c>
      <c r="F109" s="24" t="s">
        <v>685</v>
      </c>
      <c r="G109" s="4" t="s">
        <v>709</v>
      </c>
      <c r="I109" s="4" t="s">
        <v>685</v>
      </c>
      <c r="J109" s="4" t="s">
        <v>685</v>
      </c>
      <c r="K109" s="4">
        <v>1</v>
      </c>
      <c r="L109" s="4">
        <v>1</v>
      </c>
      <c r="M109" s="4">
        <v>1</v>
      </c>
      <c r="N109" s="5" t="s">
        <v>685</v>
      </c>
      <c r="P109" s="4" t="s">
        <v>685</v>
      </c>
    </row>
    <row r="110" spans="1:17" x14ac:dyDescent="0.2">
      <c r="A110" s="4" t="s">
        <v>906</v>
      </c>
      <c r="B110" s="4" t="s">
        <v>13</v>
      </c>
      <c r="C110" s="23">
        <v>45667</v>
      </c>
      <c r="D110" s="23">
        <v>45674</v>
      </c>
      <c r="E110" s="24">
        <v>45702</v>
      </c>
      <c r="F110" s="24" t="s">
        <v>685</v>
      </c>
      <c r="G110" s="4" t="s">
        <v>709</v>
      </c>
      <c r="I110" s="4">
        <v>1</v>
      </c>
      <c r="J110" s="4">
        <v>1</v>
      </c>
      <c r="K110" s="4">
        <v>1</v>
      </c>
      <c r="L110" s="4">
        <v>1</v>
      </c>
      <c r="M110" s="4">
        <v>1</v>
      </c>
      <c r="N110" s="5" t="s">
        <v>685</v>
      </c>
      <c r="P110" s="4" t="s">
        <v>685</v>
      </c>
    </row>
    <row r="111" spans="1:17" ht="15" x14ac:dyDescent="0.2">
      <c r="A111" s="4" t="s">
        <v>845</v>
      </c>
      <c r="B111" s="46" t="s">
        <v>13</v>
      </c>
      <c r="C111" s="23">
        <v>45621</v>
      </c>
      <c r="D111" s="23">
        <v>45622</v>
      </c>
      <c r="E111" s="24">
        <v>45677</v>
      </c>
      <c r="F111" s="24">
        <v>45705</v>
      </c>
      <c r="G111" s="45" t="s">
        <v>687</v>
      </c>
      <c r="J111" s="9"/>
      <c r="L111" s="4">
        <v>1</v>
      </c>
      <c r="M111" s="4"/>
      <c r="N111" s="5" t="s">
        <v>685</v>
      </c>
      <c r="P111" s="4" t="s">
        <v>685</v>
      </c>
    </row>
    <row r="112" spans="1:17" x14ac:dyDescent="0.2">
      <c r="A112" s="4" t="s">
        <v>806</v>
      </c>
      <c r="B112" s="4" t="s">
        <v>13</v>
      </c>
      <c r="C112" s="23">
        <v>45609</v>
      </c>
      <c r="D112" s="23">
        <v>45621</v>
      </c>
      <c r="E112" s="24">
        <v>45625</v>
      </c>
      <c r="F112" s="24" t="s">
        <v>685</v>
      </c>
      <c r="G112" s="4" t="s">
        <v>709</v>
      </c>
      <c r="I112" s="4" t="s">
        <v>685</v>
      </c>
      <c r="J112" s="4" t="s">
        <v>685</v>
      </c>
      <c r="K112" s="4">
        <v>1</v>
      </c>
      <c r="L112" s="4">
        <v>1</v>
      </c>
      <c r="M112" s="4">
        <v>1</v>
      </c>
    </row>
    <row r="113" spans="1:13" ht="15" x14ac:dyDescent="0.2">
      <c r="A113" s="4" t="s">
        <v>846</v>
      </c>
      <c r="B113" s="46" t="s">
        <v>436</v>
      </c>
      <c r="C113" s="23">
        <v>45663</v>
      </c>
      <c r="D113" s="23">
        <v>45664</v>
      </c>
      <c r="E113" s="24">
        <v>45688</v>
      </c>
      <c r="F113" s="24" t="s">
        <v>685</v>
      </c>
      <c r="G113" s="45" t="s">
        <v>687</v>
      </c>
      <c r="J113" s="9"/>
      <c r="L113" s="4">
        <v>1</v>
      </c>
      <c r="M113" s="4">
        <v>1</v>
      </c>
    </row>
    <row r="114" spans="1:13" x14ac:dyDescent="0.2">
      <c r="A114" s="4" t="s">
        <v>907</v>
      </c>
      <c r="B114" s="4" t="s">
        <v>13</v>
      </c>
      <c r="C114" s="5">
        <v>45694</v>
      </c>
      <c r="D114" s="5">
        <v>45707</v>
      </c>
      <c r="E114" s="5">
        <v>45720</v>
      </c>
      <c r="F114" s="5" t="s">
        <v>685</v>
      </c>
      <c r="G114" s="4" t="s">
        <v>685</v>
      </c>
      <c r="I114" s="4" t="s">
        <v>685</v>
      </c>
      <c r="J114" s="4">
        <v>1</v>
      </c>
      <c r="K114" s="4">
        <v>1</v>
      </c>
      <c r="L114" s="4">
        <v>1</v>
      </c>
      <c r="M114" s="4">
        <v>1</v>
      </c>
    </row>
    <row r="115" spans="1:13" ht="15" x14ac:dyDescent="0.2">
      <c r="A115" s="4" t="s">
        <v>819</v>
      </c>
      <c r="B115" s="46" t="s">
        <v>77</v>
      </c>
      <c r="C115" s="23">
        <v>45573</v>
      </c>
      <c r="D115" s="23">
        <v>45629</v>
      </c>
      <c r="E115" s="24">
        <v>45635</v>
      </c>
      <c r="F115" s="24" t="s">
        <v>685</v>
      </c>
      <c r="G115" s="45" t="s">
        <v>685</v>
      </c>
      <c r="J115" s="9"/>
      <c r="L115" s="4">
        <v>1</v>
      </c>
      <c r="M115" s="4"/>
    </row>
    <row r="116" spans="1:13" x14ac:dyDescent="0.2">
      <c r="A116" s="4" t="s">
        <v>807</v>
      </c>
      <c r="B116" s="4" t="s">
        <v>13</v>
      </c>
      <c r="C116" s="23">
        <v>45621</v>
      </c>
      <c r="D116" s="23">
        <v>45624</v>
      </c>
      <c r="E116" s="24">
        <v>45631</v>
      </c>
      <c r="F116" s="24" t="s">
        <v>685</v>
      </c>
      <c r="G116" s="4" t="s">
        <v>709</v>
      </c>
      <c r="I116" s="4">
        <v>1</v>
      </c>
      <c r="J116" s="9"/>
      <c r="K116" s="4">
        <v>1</v>
      </c>
      <c r="L116" s="4">
        <v>1</v>
      </c>
      <c r="M116" s="4">
        <v>1</v>
      </c>
    </row>
    <row r="117" spans="1:13" ht="15" x14ac:dyDescent="0.2">
      <c r="A117" s="4" t="s">
        <v>908</v>
      </c>
      <c r="B117" s="46" t="s">
        <v>13</v>
      </c>
      <c r="C117" s="23">
        <v>45679</v>
      </c>
      <c r="D117" s="23">
        <v>45681</v>
      </c>
      <c r="E117" s="24">
        <v>45695</v>
      </c>
      <c r="F117" s="24" t="s">
        <v>685</v>
      </c>
      <c r="G117" s="45" t="s">
        <v>709</v>
      </c>
      <c r="J117" s="9"/>
      <c r="L117" s="4">
        <v>1</v>
      </c>
      <c r="M117" s="4">
        <v>1</v>
      </c>
    </row>
    <row r="118" spans="1:13" x14ac:dyDescent="0.2">
      <c r="A118" s="6" t="s">
        <v>754</v>
      </c>
      <c r="C118" s="24"/>
      <c r="D118" s="24"/>
      <c r="G118" s="6"/>
      <c r="H118" s="9">
        <f>SUBTOTAL(109,Tableau46[NOV])</f>
        <v>25</v>
      </c>
      <c r="I118" s="9">
        <f>SUBTOTAL(109,Tableau46[DEC])</f>
        <v>42</v>
      </c>
      <c r="J118" s="9">
        <f>SUBTOTAL(109,Tableau46[JAN])</f>
        <v>22</v>
      </c>
      <c r="K118" s="4">
        <f>SUBTOTAL(109,Tableau46[FEV])</f>
        <v>60</v>
      </c>
      <c r="L118" s="9">
        <f>SUBTOTAL(109,Tableau46[MAR])</f>
        <v>78</v>
      </c>
      <c r="M118" s="9">
        <f>SUBTOTAL(109,Tableau46[AVR])</f>
        <v>94</v>
      </c>
    </row>
    <row r="119" spans="1:13" x14ac:dyDescent="0.2">
      <c r="A119" s="8" t="s">
        <v>755</v>
      </c>
      <c r="B119" s="7"/>
      <c r="C119" s="27"/>
      <c r="D119" s="27"/>
      <c r="E119" s="27"/>
      <c r="F119" s="27"/>
      <c r="G119" s="3"/>
      <c r="H119" s="10">
        <f>Tableau46[[#Totals],[NOV]]*108</f>
        <v>2700</v>
      </c>
      <c r="I119" s="10">
        <f>Tableau46[[#Totals],[DEC]]*108</f>
        <v>4536</v>
      </c>
      <c r="J119" s="10">
        <f>Tableau46[[#Totals],[JAN]]*108</f>
        <v>2376</v>
      </c>
      <c r="K119" s="10">
        <f>Tableau46[[#Totals],[FEV]]*208</f>
        <v>12480</v>
      </c>
      <c r="L119" s="10">
        <f>Tableau46[[#Totals],[MAR]]*208.7</f>
        <v>16278.599999999999</v>
      </c>
      <c r="M119" s="10">
        <f>Tableau46[[#Totals],[AVR]]*209.05</f>
        <v>19650.7</v>
      </c>
    </row>
    <row r="120" spans="1:13" x14ac:dyDescent="0.2">
      <c r="B120" s="11"/>
      <c r="D120" s="24"/>
      <c r="L120" s="4" t="s">
        <v>685</v>
      </c>
      <c r="M120" s="5" t="s">
        <v>685</v>
      </c>
    </row>
    <row r="121" spans="1:13" x14ac:dyDescent="0.2">
      <c r="C121" s="24"/>
      <c r="D121" s="24"/>
      <c r="J121" s="4" t="s">
        <v>685</v>
      </c>
      <c r="L121" s="4" t="s">
        <v>685</v>
      </c>
      <c r="M121" s="5" t="s">
        <v>685</v>
      </c>
    </row>
    <row r="122" spans="1:13" x14ac:dyDescent="0.2">
      <c r="L122" s="4" t="s">
        <v>685</v>
      </c>
      <c r="M122" s="5" t="s">
        <v>685</v>
      </c>
    </row>
    <row r="123" spans="1:13" x14ac:dyDescent="0.2">
      <c r="L123" s="4" t="s">
        <v>685</v>
      </c>
      <c r="M123" s="5" t="s">
        <v>685</v>
      </c>
    </row>
    <row r="124" spans="1:13" x14ac:dyDescent="0.2">
      <c r="L124" s="4" t="s">
        <v>685</v>
      </c>
      <c r="M124" s="5" t="s">
        <v>685</v>
      </c>
    </row>
    <row r="125" spans="1:13" x14ac:dyDescent="0.2">
      <c r="L125" s="4" t="s">
        <v>685</v>
      </c>
      <c r="M125" s="5" t="s">
        <v>685</v>
      </c>
    </row>
    <row r="126" spans="1:13" x14ac:dyDescent="0.2">
      <c r="L126" s="4" t="s">
        <v>685</v>
      </c>
      <c r="M126" s="5" t="s">
        <v>685</v>
      </c>
    </row>
    <row r="127" spans="1:13" x14ac:dyDescent="0.2">
      <c r="L127" s="4" t="s">
        <v>685</v>
      </c>
      <c r="M127" s="5" t="s">
        <v>685</v>
      </c>
    </row>
    <row r="128" spans="1:13" x14ac:dyDescent="0.2">
      <c r="L128" s="4" t="s">
        <v>685</v>
      </c>
      <c r="M128" s="5" t="s">
        <v>685</v>
      </c>
    </row>
    <row r="129" spans="12:13" x14ac:dyDescent="0.2">
      <c r="L129" s="4" t="s">
        <v>685</v>
      </c>
      <c r="M129" s="5" t="s">
        <v>685</v>
      </c>
    </row>
    <row r="130" spans="12:13" x14ac:dyDescent="0.2">
      <c r="L130" s="4" t="s">
        <v>685</v>
      </c>
      <c r="M130" s="5" t="s">
        <v>685</v>
      </c>
    </row>
    <row r="131" spans="12:13" x14ac:dyDescent="0.2">
      <c r="L131" s="4" t="s">
        <v>685</v>
      </c>
    </row>
    <row r="132" spans="12:13" x14ac:dyDescent="0.2">
      <c r="L132" s="4" t="s">
        <v>685</v>
      </c>
    </row>
    <row r="133" spans="12:13" x14ac:dyDescent="0.2">
      <c r="L133" s="4" t="s">
        <v>685</v>
      </c>
    </row>
    <row r="134" spans="12:13" x14ac:dyDescent="0.2">
      <c r="L134" s="4" t="s">
        <v>685</v>
      </c>
    </row>
    <row r="135" spans="12:13" x14ac:dyDescent="0.2">
      <c r="L135" s="4" t="s">
        <v>685</v>
      </c>
    </row>
    <row r="136" spans="12:13" x14ac:dyDescent="0.2">
      <c r="L136" s="4" t="s">
        <v>685</v>
      </c>
    </row>
    <row r="137" spans="12:13" x14ac:dyDescent="0.2">
      <c r="L137" s="4" t="s">
        <v>685</v>
      </c>
    </row>
    <row r="138" spans="12:13" x14ac:dyDescent="0.2">
      <c r="L138" s="4" t="s">
        <v>685</v>
      </c>
    </row>
    <row r="139" spans="12:13" x14ac:dyDescent="0.2">
      <c r="L139" s="4" t="s">
        <v>685</v>
      </c>
    </row>
    <row r="140" spans="12:13" x14ac:dyDescent="0.2">
      <c r="L140" s="4" t="s">
        <v>685</v>
      </c>
    </row>
    <row r="141" spans="12:13" x14ac:dyDescent="0.2">
      <c r="L141" s="4" t="s">
        <v>685</v>
      </c>
    </row>
    <row r="142" spans="12:13" x14ac:dyDescent="0.2">
      <c r="L142" s="4" t="s">
        <v>685</v>
      </c>
    </row>
    <row r="143" spans="12:13" x14ac:dyDescent="0.2">
      <c r="L143" s="4" t="s">
        <v>685</v>
      </c>
    </row>
    <row r="144" spans="12:13" x14ac:dyDescent="0.2">
      <c r="L144" s="4" t="s">
        <v>685</v>
      </c>
    </row>
    <row r="145" spans="12:12" x14ac:dyDescent="0.2">
      <c r="L145" s="4" t="s">
        <v>685</v>
      </c>
    </row>
    <row r="146" spans="12:12" x14ac:dyDescent="0.2">
      <c r="L146" s="4" t="s">
        <v>685</v>
      </c>
    </row>
    <row r="147" spans="12:12" x14ac:dyDescent="0.2">
      <c r="L147" s="4" t="s">
        <v>685</v>
      </c>
    </row>
    <row r="148" spans="12:12" x14ac:dyDescent="0.2">
      <c r="L148" s="4" t="s">
        <v>685</v>
      </c>
    </row>
    <row r="149" spans="12:12" x14ac:dyDescent="0.2">
      <c r="L149" s="4" t="s">
        <v>685</v>
      </c>
    </row>
    <row r="150" spans="12:12" x14ac:dyDescent="0.2">
      <c r="L150" s="4" t="s">
        <v>685</v>
      </c>
    </row>
    <row r="151" spans="12:12" x14ac:dyDescent="0.2">
      <c r="L151" s="4" t="s">
        <v>685</v>
      </c>
    </row>
    <row r="152" spans="12:12" x14ac:dyDescent="0.2">
      <c r="L152" s="4" t="s">
        <v>685</v>
      </c>
    </row>
    <row r="153" spans="12:12" x14ac:dyDescent="0.2">
      <c r="L153" s="4" t="s">
        <v>685</v>
      </c>
    </row>
    <row r="154" spans="12:12" x14ac:dyDescent="0.2">
      <c r="L154" s="4" t="s">
        <v>685</v>
      </c>
    </row>
    <row r="155" spans="12:12" x14ac:dyDescent="0.2">
      <c r="L155" s="4" t="s">
        <v>685</v>
      </c>
    </row>
    <row r="156" spans="12:12" x14ac:dyDescent="0.2">
      <c r="L156" s="4" t="s">
        <v>685</v>
      </c>
    </row>
    <row r="157" spans="12:12" x14ac:dyDescent="0.2">
      <c r="L157" s="4" t="s">
        <v>685</v>
      </c>
    </row>
  </sheetData>
  <dataConsolidate>
    <dataRefs count="1">
      <dataRef ref="A3:I10" sheet="GE"/>
    </dataRefs>
  </dataConsolidate>
  <mergeCells count="1">
    <mergeCell ref="B1:M1"/>
  </mergeCells>
  <phoneticPr fontId="21" type="noConversion"/>
  <conditionalFormatting sqref="A11:A12">
    <cfRule type="duplicateValues" dxfId="12" priority="4"/>
  </conditionalFormatting>
  <conditionalFormatting sqref="A118:A1048576 A1:A101 A103:A116">
    <cfRule type="duplicateValues" dxfId="11" priority="1"/>
  </conditionalFormatting>
  <conditionalFormatting sqref="A178:A1048576 A1:A2 A92:A101 A103:A116 A118:A120">
    <cfRule type="duplicateValues" dxfId="10" priority="384"/>
  </conditionalFormatting>
  <conditionalFormatting sqref="A178:A1048576 A1:A33 A46:A50 A73:A101 A103:A116 A118:A121">
    <cfRule type="duplicateValues" dxfId="9" priority="389"/>
  </conditionalFormatting>
  <conditionalFormatting sqref="A178:A1048576 A1:A101 A103:A116 A118:A121">
    <cfRule type="duplicateValues" dxfId="8" priority="394"/>
  </conditionalFormatting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C43A4-E847-C840-B459-BB32BA6385E1}">
  <dimension ref="A1:R46"/>
  <sheetViews>
    <sheetView showGridLines="0"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35" sqref="M35"/>
    </sheetView>
  </sheetViews>
  <sheetFormatPr baseColWidth="10" defaultRowHeight="14" x14ac:dyDescent="0.2"/>
  <cols>
    <col min="1" max="1" width="24.1640625" style="4" bestFit="1" customWidth="1"/>
    <col min="2" max="2" width="5.6640625" style="4" customWidth="1"/>
    <col min="3" max="4" width="10.83203125" style="22" customWidth="1"/>
    <col min="5" max="6" width="10.83203125" style="5" customWidth="1"/>
    <col min="7" max="7" width="17.83203125" style="4" customWidth="1"/>
    <col min="8" max="12" width="8.83203125" style="4" customWidth="1"/>
    <col min="13" max="14" width="10.83203125" style="5"/>
    <col min="15" max="16384" width="10.83203125" style="4"/>
  </cols>
  <sheetData>
    <row r="1" spans="1:16" ht="43.75" customHeight="1" x14ac:dyDescent="0.2">
      <c r="A1" s="43" t="s">
        <v>826</v>
      </c>
      <c r="B1" s="54" t="s">
        <v>674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6" ht="15" customHeight="1" x14ac:dyDescent="0.2">
      <c r="A2" s="38" t="s">
        <v>679</v>
      </c>
      <c r="B2" s="38" t="s">
        <v>680</v>
      </c>
      <c r="C2" s="39" t="s">
        <v>681</v>
      </c>
      <c r="D2" s="39" t="s">
        <v>682</v>
      </c>
      <c r="E2" s="39" t="s">
        <v>683</v>
      </c>
      <c r="F2" s="39" t="s">
        <v>684</v>
      </c>
      <c r="G2" s="38" t="s">
        <v>5</v>
      </c>
      <c r="H2" s="40" t="s">
        <v>675</v>
      </c>
      <c r="I2" s="40" t="s">
        <v>676</v>
      </c>
      <c r="J2" s="40" t="s">
        <v>677</v>
      </c>
      <c r="K2" s="41" t="s">
        <v>678</v>
      </c>
      <c r="L2" s="41" t="s">
        <v>871</v>
      </c>
      <c r="M2" s="41" t="s">
        <v>932</v>
      </c>
      <c r="N2" s="4"/>
      <c r="O2" s="5"/>
      <c r="P2" s="5"/>
    </row>
    <row r="3" spans="1:16" x14ac:dyDescent="0.2">
      <c r="A3" s="4" t="s">
        <v>808</v>
      </c>
      <c r="B3" s="4" t="s">
        <v>13</v>
      </c>
      <c r="C3" s="5">
        <v>45624</v>
      </c>
      <c r="D3" s="5">
        <v>45625</v>
      </c>
      <c r="E3" s="5">
        <v>45630</v>
      </c>
      <c r="F3" s="5" t="s">
        <v>685</v>
      </c>
      <c r="G3" s="4" t="s">
        <v>709</v>
      </c>
      <c r="I3" s="4">
        <v>1</v>
      </c>
      <c r="J3" s="9"/>
      <c r="K3" s="4">
        <v>1</v>
      </c>
      <c r="L3" s="4">
        <v>1</v>
      </c>
      <c r="M3" s="4"/>
      <c r="N3" s="4" t="s">
        <v>685</v>
      </c>
      <c r="O3" s="5"/>
      <c r="P3" s="5"/>
    </row>
    <row r="4" spans="1:16" ht="15" x14ac:dyDescent="0.2">
      <c r="A4" s="4" t="s">
        <v>909</v>
      </c>
      <c r="B4" s="46" t="s">
        <v>13</v>
      </c>
      <c r="C4" s="22">
        <v>45666</v>
      </c>
      <c r="D4" s="22">
        <v>45667</v>
      </c>
      <c r="E4" s="5">
        <v>45699</v>
      </c>
      <c r="F4" s="47" t="s">
        <v>685</v>
      </c>
      <c r="G4" s="45" t="s">
        <v>709</v>
      </c>
      <c r="J4" s="9"/>
      <c r="L4" s="4">
        <v>1</v>
      </c>
      <c r="M4" s="4">
        <v>1</v>
      </c>
      <c r="N4" s="4" t="s">
        <v>685</v>
      </c>
      <c r="O4" s="5"/>
      <c r="P4" s="5"/>
    </row>
    <row r="5" spans="1:16" x14ac:dyDescent="0.2">
      <c r="A5" s="4" t="s">
        <v>776</v>
      </c>
      <c r="B5" s="4" t="s">
        <v>77</v>
      </c>
      <c r="C5" s="22">
        <v>45527</v>
      </c>
      <c r="D5" s="22">
        <v>45576</v>
      </c>
      <c r="E5" s="5">
        <v>45588</v>
      </c>
      <c r="F5" s="5" t="s">
        <v>685</v>
      </c>
      <c r="G5" s="4" t="s">
        <v>685</v>
      </c>
      <c r="H5" s="4">
        <v>1</v>
      </c>
      <c r="I5" s="4">
        <v>1</v>
      </c>
      <c r="J5" s="9">
        <v>1</v>
      </c>
      <c r="K5" s="4">
        <v>1</v>
      </c>
      <c r="M5" s="4">
        <v>1</v>
      </c>
      <c r="N5" s="4" t="s">
        <v>685</v>
      </c>
      <c r="O5" s="5"/>
      <c r="P5" s="5"/>
    </row>
    <row r="6" spans="1:16" x14ac:dyDescent="0.2">
      <c r="A6" s="4" t="s">
        <v>847</v>
      </c>
      <c r="B6" s="4" t="s">
        <v>13</v>
      </c>
      <c r="C6" s="5">
        <v>45666</v>
      </c>
      <c r="D6" s="5">
        <v>45666</v>
      </c>
      <c r="E6" s="5">
        <v>45686</v>
      </c>
      <c r="F6" s="5" t="s">
        <v>685</v>
      </c>
      <c r="G6" s="4" t="s">
        <v>687</v>
      </c>
      <c r="I6" s="4" t="s">
        <v>685</v>
      </c>
      <c r="J6" s="4" t="s">
        <v>685</v>
      </c>
      <c r="K6" s="4">
        <v>1</v>
      </c>
      <c r="L6" s="4">
        <v>1</v>
      </c>
      <c r="M6" s="4">
        <v>1</v>
      </c>
      <c r="N6" s="4" t="s">
        <v>685</v>
      </c>
      <c r="O6" s="5"/>
      <c r="P6" s="5"/>
    </row>
    <row r="7" spans="1:16" x14ac:dyDescent="0.2">
      <c r="A7" s="4" t="s">
        <v>866</v>
      </c>
      <c r="B7" s="4" t="s">
        <v>13</v>
      </c>
      <c r="C7" s="5">
        <v>45686</v>
      </c>
      <c r="D7" s="5">
        <v>45686</v>
      </c>
      <c r="E7" s="5">
        <v>45693</v>
      </c>
      <c r="F7" s="5" t="s">
        <v>685</v>
      </c>
      <c r="G7" s="4" t="s">
        <v>709</v>
      </c>
      <c r="I7" s="4" t="s">
        <v>685</v>
      </c>
      <c r="J7" s="4" t="s">
        <v>685</v>
      </c>
      <c r="K7" s="4">
        <v>1</v>
      </c>
      <c r="M7" s="4">
        <v>1</v>
      </c>
      <c r="N7" s="4" t="s">
        <v>685</v>
      </c>
      <c r="O7" s="5"/>
      <c r="P7" s="5"/>
    </row>
    <row r="8" spans="1:16" x14ac:dyDescent="0.2">
      <c r="A8" s="4" t="s">
        <v>848</v>
      </c>
      <c r="B8" s="4" t="s">
        <v>13</v>
      </c>
      <c r="C8" s="5">
        <v>45615</v>
      </c>
      <c r="D8" s="5">
        <v>45618</v>
      </c>
      <c r="E8" s="5">
        <v>45665</v>
      </c>
      <c r="F8" s="5" t="s">
        <v>685</v>
      </c>
      <c r="G8" s="4" t="s">
        <v>709</v>
      </c>
      <c r="I8" s="4" t="s">
        <v>685</v>
      </c>
      <c r="J8" s="4" t="s">
        <v>685</v>
      </c>
      <c r="K8" s="4">
        <v>1</v>
      </c>
      <c r="L8" s="4">
        <v>1</v>
      </c>
      <c r="M8" s="4">
        <v>1</v>
      </c>
      <c r="N8" s="4" t="s">
        <v>685</v>
      </c>
      <c r="O8" s="5"/>
      <c r="P8" s="5"/>
    </row>
    <row r="9" spans="1:16" x14ac:dyDescent="0.2">
      <c r="A9" s="4" t="s">
        <v>777</v>
      </c>
      <c r="B9" s="4" t="s">
        <v>77</v>
      </c>
      <c r="C9" s="22">
        <v>45516</v>
      </c>
      <c r="D9" s="22">
        <v>45576</v>
      </c>
      <c r="E9" s="5">
        <v>45588</v>
      </c>
      <c r="F9" s="5" t="s">
        <v>685</v>
      </c>
      <c r="G9" s="4" t="s">
        <v>685</v>
      </c>
      <c r="H9" s="4">
        <v>1</v>
      </c>
      <c r="I9" s="4">
        <v>1</v>
      </c>
      <c r="J9" s="9"/>
      <c r="K9" s="4">
        <v>1</v>
      </c>
      <c r="L9" s="4">
        <v>1</v>
      </c>
      <c r="M9" s="4">
        <v>1</v>
      </c>
      <c r="N9" s="4" t="s">
        <v>685</v>
      </c>
      <c r="O9" s="5"/>
      <c r="P9" s="5"/>
    </row>
    <row r="10" spans="1:16" x14ac:dyDescent="0.2">
      <c r="A10" s="4" t="s">
        <v>849</v>
      </c>
      <c r="B10" s="4" t="s">
        <v>13</v>
      </c>
      <c r="C10" s="5">
        <v>45678</v>
      </c>
      <c r="D10" s="5">
        <v>45678</v>
      </c>
      <c r="E10" s="5">
        <v>45658</v>
      </c>
      <c r="F10" s="5" t="s">
        <v>685</v>
      </c>
      <c r="G10" s="4" t="s">
        <v>709</v>
      </c>
      <c r="I10" s="4" t="s">
        <v>685</v>
      </c>
      <c r="J10" s="4" t="s">
        <v>685</v>
      </c>
      <c r="K10" s="4">
        <v>1</v>
      </c>
      <c r="L10" s="4">
        <v>1</v>
      </c>
      <c r="M10" s="4">
        <v>1</v>
      </c>
      <c r="N10" s="4" t="s">
        <v>685</v>
      </c>
      <c r="O10" s="5"/>
      <c r="P10" s="5"/>
    </row>
    <row r="11" spans="1:16" ht="15" x14ac:dyDescent="0.2">
      <c r="A11" s="4" t="s">
        <v>975</v>
      </c>
      <c r="B11" s="46" t="s">
        <v>13</v>
      </c>
      <c r="C11" s="22">
        <v>45719</v>
      </c>
      <c r="D11" s="22">
        <v>45720</v>
      </c>
      <c r="E11" s="5">
        <v>45742</v>
      </c>
      <c r="F11" s="47" t="s">
        <v>685</v>
      </c>
      <c r="G11" s="45" t="s">
        <v>709</v>
      </c>
      <c r="J11" s="9"/>
      <c r="M11" s="4">
        <v>1</v>
      </c>
      <c r="N11" s="4" t="s">
        <v>685</v>
      </c>
      <c r="O11" s="5"/>
      <c r="P11" s="5"/>
    </row>
    <row r="12" spans="1:16" ht="15" x14ac:dyDescent="0.2">
      <c r="A12" s="4" t="s">
        <v>976</v>
      </c>
      <c r="B12" s="46" t="s">
        <v>13</v>
      </c>
      <c r="C12" s="22">
        <v>45720</v>
      </c>
      <c r="D12" s="22">
        <v>45721</v>
      </c>
      <c r="E12" s="5">
        <v>45742</v>
      </c>
      <c r="F12" s="47" t="s">
        <v>685</v>
      </c>
      <c r="G12" s="45" t="s">
        <v>709</v>
      </c>
      <c r="J12" s="9"/>
      <c r="M12" s="4">
        <v>1</v>
      </c>
      <c r="N12" s="4" t="s">
        <v>685</v>
      </c>
      <c r="O12" s="5"/>
      <c r="P12" s="5"/>
    </row>
    <row r="13" spans="1:16" ht="15" x14ac:dyDescent="0.2">
      <c r="A13" s="4" t="s">
        <v>910</v>
      </c>
      <c r="B13" s="46" t="s">
        <v>13</v>
      </c>
      <c r="C13" s="22">
        <v>45687</v>
      </c>
      <c r="D13" s="22">
        <v>45692</v>
      </c>
      <c r="E13" s="5">
        <v>45707</v>
      </c>
      <c r="F13" s="47" t="s">
        <v>685</v>
      </c>
      <c r="G13" s="45" t="s">
        <v>709</v>
      </c>
      <c r="J13" s="9"/>
      <c r="L13" s="4">
        <v>1</v>
      </c>
      <c r="M13" s="4">
        <v>1</v>
      </c>
      <c r="N13" s="4" t="s">
        <v>685</v>
      </c>
      <c r="O13" s="5"/>
      <c r="P13" s="5"/>
    </row>
    <row r="14" spans="1:16" x14ac:dyDescent="0.2">
      <c r="A14" s="4" t="s">
        <v>850</v>
      </c>
      <c r="B14" s="4" t="s">
        <v>13</v>
      </c>
      <c r="C14" s="5">
        <v>45615</v>
      </c>
      <c r="D14" s="5">
        <v>45615</v>
      </c>
      <c r="E14" s="5">
        <v>45679</v>
      </c>
      <c r="F14" s="5" t="s">
        <v>685</v>
      </c>
      <c r="G14" s="4" t="s">
        <v>709</v>
      </c>
      <c r="I14" s="4" t="s">
        <v>685</v>
      </c>
      <c r="J14" s="4" t="s">
        <v>685</v>
      </c>
      <c r="K14" s="4">
        <v>1</v>
      </c>
      <c r="L14" s="4">
        <v>1</v>
      </c>
      <c r="M14" s="4">
        <v>1</v>
      </c>
      <c r="N14" s="4" t="s">
        <v>685</v>
      </c>
      <c r="O14" s="5"/>
      <c r="P14" s="5"/>
    </row>
    <row r="15" spans="1:16" ht="15" x14ac:dyDescent="0.2">
      <c r="A15" s="4" t="s">
        <v>911</v>
      </c>
      <c r="B15" s="46" t="s">
        <v>77</v>
      </c>
      <c r="C15" s="22">
        <v>45681</v>
      </c>
      <c r="D15" s="22">
        <v>45695</v>
      </c>
      <c r="E15" s="5">
        <v>45707</v>
      </c>
      <c r="F15" s="47" t="s">
        <v>685</v>
      </c>
      <c r="G15" s="45" t="s">
        <v>685</v>
      </c>
      <c r="J15" s="9"/>
      <c r="L15" s="4">
        <v>1</v>
      </c>
      <c r="M15" s="4"/>
      <c r="N15" s="4" t="s">
        <v>685</v>
      </c>
      <c r="O15" s="5"/>
      <c r="P15" s="5"/>
    </row>
    <row r="16" spans="1:16" x14ac:dyDescent="0.2">
      <c r="A16" s="4" t="s">
        <v>809</v>
      </c>
      <c r="B16" s="4" t="s">
        <v>13</v>
      </c>
      <c r="C16" s="5">
        <v>45596</v>
      </c>
      <c r="D16" s="5">
        <v>45683</v>
      </c>
      <c r="E16" s="5">
        <v>45623</v>
      </c>
      <c r="F16" s="5">
        <v>45678</v>
      </c>
      <c r="G16" s="4" t="s">
        <v>687</v>
      </c>
      <c r="I16" s="4">
        <v>1</v>
      </c>
      <c r="J16" s="9">
        <v>1</v>
      </c>
      <c r="K16" s="4">
        <v>1</v>
      </c>
      <c r="M16" s="4"/>
      <c r="N16" s="4" t="s">
        <v>685</v>
      </c>
      <c r="O16" s="5"/>
      <c r="P16" s="5"/>
    </row>
    <row r="17" spans="1:18" x14ac:dyDescent="0.2">
      <c r="A17" s="4" t="s">
        <v>778</v>
      </c>
      <c r="B17" s="4" t="s">
        <v>13</v>
      </c>
      <c r="C17" s="22">
        <v>45483</v>
      </c>
      <c r="D17" s="22">
        <v>45576</v>
      </c>
      <c r="E17" s="5">
        <v>45588</v>
      </c>
      <c r="F17" s="5">
        <v>45588</v>
      </c>
      <c r="G17" s="4" t="s">
        <v>685</v>
      </c>
      <c r="H17" s="4">
        <v>1</v>
      </c>
      <c r="J17" s="9"/>
      <c r="M17" s="4"/>
      <c r="N17" s="4"/>
      <c r="O17" s="5"/>
      <c r="P17" s="5"/>
    </row>
    <row r="18" spans="1:18" x14ac:dyDescent="0.2">
      <c r="A18" s="4" t="s">
        <v>779</v>
      </c>
      <c r="B18" s="4" t="s">
        <v>13</v>
      </c>
      <c r="C18" s="22">
        <v>45547</v>
      </c>
      <c r="D18" s="22">
        <v>45637</v>
      </c>
      <c r="E18" s="5">
        <v>45588</v>
      </c>
      <c r="F18" s="5">
        <v>46002</v>
      </c>
      <c r="G18" s="4" t="s">
        <v>685</v>
      </c>
      <c r="H18" s="4">
        <v>1</v>
      </c>
      <c r="I18" s="4">
        <v>1</v>
      </c>
      <c r="J18" s="9">
        <v>1</v>
      </c>
      <c r="M18" s="4"/>
      <c r="N18" s="4"/>
      <c r="O18" s="5"/>
      <c r="P18" s="5"/>
    </row>
    <row r="19" spans="1:18" ht="15" x14ac:dyDescent="0.2">
      <c r="A19" s="4" t="s">
        <v>912</v>
      </c>
      <c r="B19" s="46" t="s">
        <v>13</v>
      </c>
      <c r="C19" s="22">
        <v>45677</v>
      </c>
      <c r="D19" s="22">
        <v>45677</v>
      </c>
      <c r="E19" s="5">
        <v>45700</v>
      </c>
      <c r="F19" s="47" t="s">
        <v>685</v>
      </c>
      <c r="G19" s="45" t="s">
        <v>709</v>
      </c>
      <c r="J19" s="9"/>
      <c r="L19" s="4">
        <v>1</v>
      </c>
      <c r="M19" s="4"/>
      <c r="N19" s="4"/>
      <c r="O19" s="5"/>
      <c r="P19" s="5"/>
    </row>
    <row r="20" spans="1:18" x14ac:dyDescent="0.2">
      <c r="A20" s="4" t="s">
        <v>913</v>
      </c>
      <c r="B20" s="4" t="s">
        <v>77</v>
      </c>
      <c r="C20" s="22">
        <v>45673</v>
      </c>
      <c r="D20" s="22">
        <v>45695</v>
      </c>
      <c r="E20" s="5">
        <v>45707</v>
      </c>
      <c r="F20" s="5" t="s">
        <v>685</v>
      </c>
      <c r="G20" s="4" t="s">
        <v>685</v>
      </c>
      <c r="H20" s="4">
        <v>1</v>
      </c>
      <c r="J20" s="9"/>
      <c r="L20" s="4">
        <v>1</v>
      </c>
      <c r="M20" s="4"/>
      <c r="N20" s="4" t="s">
        <v>685</v>
      </c>
      <c r="P20" s="5"/>
    </row>
    <row r="21" spans="1:18" x14ac:dyDescent="0.2">
      <c r="A21" s="4" t="s">
        <v>780</v>
      </c>
      <c r="B21" s="4" t="s">
        <v>13</v>
      </c>
      <c r="C21" s="5">
        <v>45594</v>
      </c>
      <c r="D21" s="5">
        <v>45601</v>
      </c>
      <c r="E21" s="5">
        <v>45602</v>
      </c>
      <c r="F21" s="5" t="s">
        <v>685</v>
      </c>
      <c r="G21" s="4" t="s">
        <v>709</v>
      </c>
      <c r="I21" s="4" t="s">
        <v>685</v>
      </c>
      <c r="J21" s="4" t="s">
        <v>685</v>
      </c>
      <c r="K21" s="4">
        <v>1</v>
      </c>
      <c r="M21" s="4"/>
      <c r="N21" s="4" t="s">
        <v>685</v>
      </c>
      <c r="P21" s="5"/>
    </row>
    <row r="22" spans="1:18" x14ac:dyDescent="0.2">
      <c r="A22" s="4" t="s">
        <v>851</v>
      </c>
      <c r="B22" s="4" t="s">
        <v>13</v>
      </c>
      <c r="C22" s="5">
        <v>45646</v>
      </c>
      <c r="D22" s="5">
        <v>45646</v>
      </c>
      <c r="E22" s="5">
        <v>45679</v>
      </c>
      <c r="F22" s="5" t="s">
        <v>685</v>
      </c>
      <c r="G22" s="4" t="s">
        <v>709</v>
      </c>
      <c r="I22" s="4" t="s">
        <v>685</v>
      </c>
      <c r="J22" s="4" t="s">
        <v>685</v>
      </c>
      <c r="K22" s="4">
        <v>1</v>
      </c>
      <c r="M22" s="4">
        <v>1</v>
      </c>
      <c r="N22" s="4" t="s">
        <v>685</v>
      </c>
      <c r="O22" s="4" t="s">
        <v>685</v>
      </c>
      <c r="P22" s="5" t="s">
        <v>685</v>
      </c>
      <c r="R22" s="4" t="s">
        <v>685</v>
      </c>
    </row>
    <row r="23" spans="1:18" x14ac:dyDescent="0.2">
      <c r="A23" s="4" t="s">
        <v>781</v>
      </c>
      <c r="B23" s="4" t="s">
        <v>77</v>
      </c>
      <c r="C23" s="22">
        <v>45580</v>
      </c>
      <c r="D23" s="22">
        <v>45582</v>
      </c>
      <c r="E23" s="5">
        <v>45588</v>
      </c>
      <c r="F23" s="5" t="s">
        <v>685</v>
      </c>
      <c r="G23" s="4" t="s">
        <v>685</v>
      </c>
      <c r="H23" s="4">
        <v>1</v>
      </c>
      <c r="I23" s="4">
        <v>1</v>
      </c>
      <c r="J23" s="9">
        <v>1</v>
      </c>
      <c r="K23" s="4">
        <v>1</v>
      </c>
      <c r="L23" s="4">
        <v>1</v>
      </c>
      <c r="M23" s="4"/>
      <c r="N23" s="4" t="s">
        <v>685</v>
      </c>
      <c r="O23" s="4" t="s">
        <v>685</v>
      </c>
      <c r="P23" s="5" t="s">
        <v>685</v>
      </c>
      <c r="R23" s="4" t="s">
        <v>685</v>
      </c>
    </row>
    <row r="24" spans="1:18" x14ac:dyDescent="0.2">
      <c r="A24" s="4" t="s">
        <v>852</v>
      </c>
      <c r="B24" s="4" t="s">
        <v>77</v>
      </c>
      <c r="C24" s="22">
        <v>45670</v>
      </c>
      <c r="D24" s="22">
        <v>45672</v>
      </c>
      <c r="E24" s="5">
        <v>45679</v>
      </c>
      <c r="F24" s="5" t="s">
        <v>685</v>
      </c>
      <c r="G24" s="4" t="s">
        <v>685</v>
      </c>
      <c r="I24" s="4" t="s">
        <v>685</v>
      </c>
      <c r="J24" s="4" t="s">
        <v>685</v>
      </c>
      <c r="K24" s="4">
        <v>1</v>
      </c>
      <c r="M24" s="4">
        <v>1</v>
      </c>
      <c r="N24" s="4" t="s">
        <v>685</v>
      </c>
      <c r="O24" s="4" t="s">
        <v>685</v>
      </c>
      <c r="P24" s="5" t="s">
        <v>685</v>
      </c>
      <c r="R24" s="4" t="s">
        <v>685</v>
      </c>
    </row>
    <row r="25" spans="1:18" x14ac:dyDescent="0.2">
      <c r="A25" s="4" t="s">
        <v>782</v>
      </c>
      <c r="B25" s="4" t="s">
        <v>77</v>
      </c>
      <c r="C25" s="22">
        <v>45559</v>
      </c>
      <c r="D25" s="22">
        <v>45576</v>
      </c>
      <c r="E25" s="5">
        <v>45588</v>
      </c>
      <c r="F25" s="5" t="s">
        <v>685</v>
      </c>
      <c r="G25" s="4" t="s">
        <v>685</v>
      </c>
      <c r="H25" s="4">
        <v>1</v>
      </c>
      <c r="I25" s="4">
        <v>1</v>
      </c>
      <c r="J25" s="9">
        <v>1</v>
      </c>
      <c r="K25" s="4">
        <v>1</v>
      </c>
      <c r="L25" s="4">
        <v>1</v>
      </c>
      <c r="M25" s="4">
        <v>1</v>
      </c>
      <c r="N25" s="4" t="s">
        <v>685</v>
      </c>
      <c r="O25" s="4" t="s">
        <v>685</v>
      </c>
      <c r="P25" s="5" t="s">
        <v>685</v>
      </c>
      <c r="R25" s="4" t="s">
        <v>685</v>
      </c>
    </row>
    <row r="26" spans="1:18" x14ac:dyDescent="0.2">
      <c r="A26" s="4" t="s">
        <v>783</v>
      </c>
      <c r="B26" s="4" t="s">
        <v>13</v>
      </c>
      <c r="C26" s="22">
        <v>45590</v>
      </c>
      <c r="D26" s="22">
        <v>45590</v>
      </c>
      <c r="E26" s="5">
        <v>45602</v>
      </c>
      <c r="F26" s="5" t="s">
        <v>685</v>
      </c>
      <c r="G26" s="4" t="s">
        <v>709</v>
      </c>
      <c r="H26" s="4">
        <v>1</v>
      </c>
      <c r="J26" s="9">
        <v>1</v>
      </c>
      <c r="K26" s="4">
        <v>1</v>
      </c>
      <c r="L26" s="4">
        <v>1</v>
      </c>
      <c r="M26" s="4"/>
      <c r="N26" s="4" t="s">
        <v>685</v>
      </c>
      <c r="O26" s="4" t="s">
        <v>685</v>
      </c>
      <c r="P26" s="5" t="s">
        <v>685</v>
      </c>
      <c r="R26" s="4" t="s">
        <v>685</v>
      </c>
    </row>
    <row r="27" spans="1:18" x14ac:dyDescent="0.2">
      <c r="A27" s="4" t="s">
        <v>784</v>
      </c>
      <c r="B27" s="4" t="s">
        <v>77</v>
      </c>
      <c r="C27" s="22">
        <v>45560</v>
      </c>
      <c r="D27" s="22">
        <v>45576</v>
      </c>
      <c r="E27" s="5">
        <v>45581</v>
      </c>
      <c r="F27" s="5" t="s">
        <v>685</v>
      </c>
      <c r="G27" s="4" t="s">
        <v>685</v>
      </c>
      <c r="H27" s="4">
        <v>1</v>
      </c>
      <c r="I27" s="4">
        <v>1</v>
      </c>
      <c r="J27" s="9">
        <v>1</v>
      </c>
      <c r="K27" s="4">
        <v>1</v>
      </c>
      <c r="L27" s="4">
        <v>1</v>
      </c>
      <c r="M27" s="4">
        <v>1</v>
      </c>
      <c r="N27" s="4" t="s">
        <v>685</v>
      </c>
      <c r="O27" s="5" t="s">
        <v>685</v>
      </c>
      <c r="P27" s="5" t="s">
        <v>685</v>
      </c>
      <c r="R27" s="4" t="s">
        <v>685</v>
      </c>
    </row>
    <row r="28" spans="1:18" x14ac:dyDescent="0.2">
      <c r="A28" s="4" t="s">
        <v>785</v>
      </c>
      <c r="B28" s="4" t="s">
        <v>77</v>
      </c>
      <c r="C28" s="22">
        <v>45581</v>
      </c>
      <c r="D28" s="22">
        <v>45582</v>
      </c>
      <c r="E28" s="5">
        <v>45583</v>
      </c>
      <c r="F28" s="5" t="s">
        <v>685</v>
      </c>
      <c r="G28" s="4" t="s">
        <v>685</v>
      </c>
      <c r="H28" s="4">
        <v>1</v>
      </c>
      <c r="I28" s="4">
        <v>1</v>
      </c>
      <c r="J28" s="9">
        <v>1</v>
      </c>
      <c r="K28" s="4">
        <v>1</v>
      </c>
      <c r="M28" s="4">
        <v>1</v>
      </c>
      <c r="N28" s="5" t="s">
        <v>685</v>
      </c>
      <c r="O28" s="5" t="s">
        <v>685</v>
      </c>
      <c r="Q28" s="4" t="s">
        <v>685</v>
      </c>
    </row>
    <row r="29" spans="1:18" ht="15" x14ac:dyDescent="0.2">
      <c r="A29" s="4" t="s">
        <v>977</v>
      </c>
      <c r="B29" s="46" t="s">
        <v>13</v>
      </c>
      <c r="C29" s="22">
        <v>45706</v>
      </c>
      <c r="D29" s="22">
        <v>45740</v>
      </c>
      <c r="E29" s="5">
        <v>45749</v>
      </c>
      <c r="F29" s="47" t="s">
        <v>685</v>
      </c>
      <c r="G29" s="45" t="s">
        <v>709</v>
      </c>
      <c r="J29" s="9"/>
      <c r="M29" s="4">
        <v>1</v>
      </c>
      <c r="N29" s="5" t="s">
        <v>685</v>
      </c>
      <c r="O29" s="5" t="s">
        <v>685</v>
      </c>
      <c r="Q29" s="4" t="s">
        <v>685</v>
      </c>
    </row>
    <row r="30" spans="1:18" ht="15" x14ac:dyDescent="0.2">
      <c r="A30" s="4" t="s">
        <v>978</v>
      </c>
      <c r="B30" s="46" t="s">
        <v>13</v>
      </c>
      <c r="C30" s="22">
        <v>45685</v>
      </c>
      <c r="D30" s="22">
        <v>45719</v>
      </c>
      <c r="E30" s="5">
        <v>45728</v>
      </c>
      <c r="F30" s="47" t="s">
        <v>685</v>
      </c>
      <c r="G30" s="45" t="s">
        <v>709</v>
      </c>
      <c r="J30" s="9"/>
      <c r="M30" s="4">
        <v>1</v>
      </c>
      <c r="N30" s="5" t="s">
        <v>685</v>
      </c>
      <c r="O30" s="5" t="s">
        <v>685</v>
      </c>
      <c r="Q30" s="4" t="s">
        <v>685</v>
      </c>
    </row>
    <row r="31" spans="1:18" x14ac:dyDescent="0.2">
      <c r="A31" s="4" t="s">
        <v>810</v>
      </c>
      <c r="B31" s="4" t="s">
        <v>13</v>
      </c>
      <c r="C31" s="5">
        <v>45615</v>
      </c>
      <c r="D31" s="5">
        <v>45615</v>
      </c>
      <c r="E31" s="5">
        <v>45623</v>
      </c>
      <c r="F31" s="5">
        <v>45623</v>
      </c>
      <c r="G31" s="4" t="s">
        <v>685</v>
      </c>
      <c r="I31" s="4">
        <v>1</v>
      </c>
      <c r="J31" s="9"/>
      <c r="M31" s="4"/>
      <c r="N31" s="5" t="s">
        <v>685</v>
      </c>
      <c r="P31" s="4" t="s">
        <v>685</v>
      </c>
    </row>
    <row r="32" spans="1:18" x14ac:dyDescent="0.2">
      <c r="A32" s="4" t="s">
        <v>867</v>
      </c>
      <c r="B32" s="4" t="s">
        <v>13</v>
      </c>
      <c r="C32" s="22">
        <v>45625</v>
      </c>
      <c r="D32" s="22">
        <v>45625</v>
      </c>
      <c r="E32" s="5">
        <v>45693</v>
      </c>
      <c r="F32" s="5" t="s">
        <v>685</v>
      </c>
      <c r="G32" s="4" t="s">
        <v>709</v>
      </c>
      <c r="I32" s="4" t="s">
        <v>685</v>
      </c>
      <c r="J32" s="4" t="s">
        <v>685</v>
      </c>
      <c r="K32" s="4">
        <v>1</v>
      </c>
      <c r="M32" s="4">
        <v>1</v>
      </c>
      <c r="N32" s="5" t="s">
        <v>685</v>
      </c>
      <c r="P32" s="4" t="s">
        <v>685</v>
      </c>
    </row>
    <row r="33" spans="1:17" x14ac:dyDescent="0.2">
      <c r="A33" s="4" t="s">
        <v>786</v>
      </c>
      <c r="B33" s="4" t="s">
        <v>77</v>
      </c>
      <c r="C33" s="22">
        <v>45553</v>
      </c>
      <c r="D33" s="22">
        <v>45689</v>
      </c>
      <c r="E33" s="5">
        <v>45588</v>
      </c>
      <c r="F33" s="5">
        <v>45689</v>
      </c>
      <c r="G33" s="4" t="s">
        <v>685</v>
      </c>
      <c r="H33" s="4">
        <v>1</v>
      </c>
      <c r="I33" s="4">
        <v>1</v>
      </c>
      <c r="J33" s="9">
        <v>1</v>
      </c>
      <c r="K33" s="4">
        <v>1</v>
      </c>
      <c r="M33" s="4"/>
      <c r="N33" s="5" t="s">
        <v>685</v>
      </c>
      <c r="P33" s="4" t="s">
        <v>685</v>
      </c>
    </row>
    <row r="34" spans="1:17" x14ac:dyDescent="0.2">
      <c r="A34" s="6" t="s">
        <v>754</v>
      </c>
      <c r="C34" s="5"/>
      <c r="D34" s="5"/>
      <c r="G34" s="6"/>
      <c r="H34" s="9">
        <f>SUBTOTAL(109,Tableau467[NOV])</f>
        <v>11</v>
      </c>
      <c r="I34" s="9">
        <f>SUBTOTAL(109,Tableau467[DEC])</f>
        <v>11</v>
      </c>
      <c r="J34" s="9">
        <f>SUBTOTAL(109,Tableau467[JAN])</f>
        <v>9</v>
      </c>
      <c r="K34" s="4">
        <f>SUBTOTAL(109,Tableau467[FEV])</f>
        <v>19</v>
      </c>
      <c r="L34" s="9">
        <f>SUBTOTAL(109,Tableau467[MAR])</f>
        <v>15</v>
      </c>
      <c r="M34" s="9">
        <f>SUBTOTAL(109,Tableau467[AVR])</f>
        <v>19</v>
      </c>
      <c r="N34" s="5" t="s">
        <v>685</v>
      </c>
      <c r="P34" s="4" t="s">
        <v>685</v>
      </c>
    </row>
    <row r="35" spans="1:17" x14ac:dyDescent="0.2">
      <c r="A35" s="8" t="s">
        <v>755</v>
      </c>
      <c r="B35" s="7"/>
      <c r="C35" s="25"/>
      <c r="D35" s="25"/>
      <c r="E35" s="25"/>
      <c r="F35" s="25"/>
      <c r="G35" s="3"/>
      <c r="H35" s="10">
        <f>Tableau467[[#Totals],[NOV]]*208</f>
        <v>2288</v>
      </c>
      <c r="I35" s="10">
        <f>Tableau467[[#Totals],[DEC]]*208</f>
        <v>2288</v>
      </c>
      <c r="J35" s="10">
        <f>Tableau467[[#Totals],[JAN]]*208</f>
        <v>1872</v>
      </c>
      <c r="K35" s="10">
        <f>Tableau467[[#Totals],[FEV]]*208</f>
        <v>3952</v>
      </c>
      <c r="L35" s="10">
        <f>Tableau467[[#Totals],[MAR]]*209.05</f>
        <v>3135.75</v>
      </c>
      <c r="M35" s="10">
        <f>Tableau467[[#Totals],[AVR]]*209.05</f>
        <v>3971.9500000000003</v>
      </c>
      <c r="N35" s="5" t="s">
        <v>685</v>
      </c>
      <c r="P35" s="4" t="s">
        <v>685</v>
      </c>
    </row>
    <row r="36" spans="1:17" x14ac:dyDescent="0.2">
      <c r="B36" s="11"/>
      <c r="D36" s="5"/>
      <c r="L36" s="4" t="s">
        <v>685</v>
      </c>
      <c r="M36" s="5" t="s">
        <v>685</v>
      </c>
      <c r="N36" s="5" t="s">
        <v>685</v>
      </c>
      <c r="P36" s="4" t="s">
        <v>685</v>
      </c>
    </row>
    <row r="37" spans="1:17" x14ac:dyDescent="0.2">
      <c r="C37" s="5"/>
      <c r="D37" s="5"/>
      <c r="K37" s="4" t="s">
        <v>685</v>
      </c>
      <c r="L37" s="4" t="s">
        <v>685</v>
      </c>
      <c r="M37" s="5" t="s">
        <v>685</v>
      </c>
      <c r="N37" s="5" t="s">
        <v>685</v>
      </c>
      <c r="P37" s="4" t="s">
        <v>685</v>
      </c>
    </row>
    <row r="38" spans="1:17" x14ac:dyDescent="0.2">
      <c r="L38" s="4" t="s">
        <v>685</v>
      </c>
      <c r="M38" s="5" t="s">
        <v>685</v>
      </c>
      <c r="N38" s="5" t="s">
        <v>685</v>
      </c>
      <c r="P38" s="4" t="s">
        <v>685</v>
      </c>
    </row>
    <row r="39" spans="1:17" x14ac:dyDescent="0.2">
      <c r="L39" s="4" t="s">
        <v>685</v>
      </c>
      <c r="M39" s="5" t="s">
        <v>685</v>
      </c>
      <c r="N39" s="5" t="s">
        <v>685</v>
      </c>
      <c r="P39" s="4" t="s">
        <v>685</v>
      </c>
      <c r="Q39" s="4" t="s">
        <v>685</v>
      </c>
    </row>
    <row r="40" spans="1:17" x14ac:dyDescent="0.2">
      <c r="L40" s="4" t="s">
        <v>685</v>
      </c>
      <c r="M40" s="5" t="s">
        <v>685</v>
      </c>
    </row>
    <row r="41" spans="1:17" x14ac:dyDescent="0.2">
      <c r="L41" s="4" t="s">
        <v>685</v>
      </c>
      <c r="M41" s="5" t="s">
        <v>685</v>
      </c>
    </row>
    <row r="42" spans="1:17" x14ac:dyDescent="0.2">
      <c r="L42" s="4" t="s">
        <v>685</v>
      </c>
      <c r="M42" s="5" t="s">
        <v>685</v>
      </c>
    </row>
    <row r="43" spans="1:17" x14ac:dyDescent="0.2">
      <c r="L43" s="4" t="s">
        <v>685</v>
      </c>
      <c r="M43" s="5" t="s">
        <v>685</v>
      </c>
    </row>
    <row r="44" spans="1:17" x14ac:dyDescent="0.2">
      <c r="L44" s="4" t="s">
        <v>685</v>
      </c>
    </row>
    <row r="45" spans="1:17" x14ac:dyDescent="0.2">
      <c r="L45" s="4" t="s">
        <v>685</v>
      </c>
    </row>
    <row r="46" spans="1:17" x14ac:dyDescent="0.2">
      <c r="L46" s="4" t="s">
        <v>685</v>
      </c>
    </row>
  </sheetData>
  <mergeCells count="1">
    <mergeCell ref="B1:M1"/>
  </mergeCells>
  <phoneticPr fontId="21" type="noConversion"/>
  <conditionalFormatting sqref="A8:A13">
    <cfRule type="duplicateValues" dxfId="7" priority="433"/>
  </conditionalFormatting>
  <conditionalFormatting sqref="A57:A1048576 A1:A2 A34:A36">
    <cfRule type="duplicateValues" dxfId="6" priority="403"/>
  </conditionalFormatting>
  <conditionalFormatting sqref="A57:A1048576 A1:A19 A25:A36">
    <cfRule type="duplicateValues" dxfId="5" priority="407"/>
  </conditionalFormatting>
  <conditionalFormatting sqref="A57:A1048576">
    <cfRule type="duplicateValues" dxfId="4" priority="401"/>
  </conditionalFormatting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7DD32-962A-6549-A8D2-E009CEA06B63}">
  <dimension ref="A1:S57"/>
  <sheetViews>
    <sheetView showGridLines="0"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49" sqref="M49"/>
    </sheetView>
  </sheetViews>
  <sheetFormatPr baseColWidth="10" defaultRowHeight="14" x14ac:dyDescent="0.2"/>
  <cols>
    <col min="1" max="1" width="24.1640625" style="4" bestFit="1" customWidth="1"/>
    <col min="2" max="2" width="5.6640625" style="4" customWidth="1"/>
    <col min="3" max="4" width="10.83203125" style="22" customWidth="1"/>
    <col min="5" max="6" width="10.83203125" style="5" customWidth="1"/>
    <col min="7" max="7" width="17.83203125" style="4" customWidth="1"/>
    <col min="8" max="12" width="8.83203125" style="4" customWidth="1"/>
    <col min="13" max="14" width="10.83203125" style="5"/>
    <col min="15" max="16384" width="10.83203125" style="4"/>
  </cols>
  <sheetData>
    <row r="1" spans="1:19" ht="43.75" customHeight="1" x14ac:dyDescent="0.2">
      <c r="A1" s="42" t="s">
        <v>827</v>
      </c>
      <c r="B1" s="55" t="s">
        <v>674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9" s="26" customFormat="1" ht="15" customHeight="1" x14ac:dyDescent="0.2">
      <c r="A2" s="38" t="s">
        <v>679</v>
      </c>
      <c r="B2" s="38" t="s">
        <v>680</v>
      </c>
      <c r="C2" s="39" t="s">
        <v>681</v>
      </c>
      <c r="D2" s="39" t="s">
        <v>682</v>
      </c>
      <c r="E2" s="39" t="s">
        <v>683</v>
      </c>
      <c r="F2" s="39" t="s">
        <v>684</v>
      </c>
      <c r="G2" s="38" t="s">
        <v>5</v>
      </c>
      <c r="H2" s="40" t="s">
        <v>675</v>
      </c>
      <c r="I2" s="40" t="s">
        <v>676</v>
      </c>
      <c r="J2" s="40" t="s">
        <v>677</v>
      </c>
      <c r="K2" s="41" t="s">
        <v>678</v>
      </c>
      <c r="L2" s="41" t="s">
        <v>871</v>
      </c>
      <c r="M2" s="41" t="s">
        <v>932</v>
      </c>
      <c r="O2" s="28"/>
      <c r="P2" s="28"/>
    </row>
    <row r="3" spans="1:19" x14ac:dyDescent="0.2">
      <c r="A3" s="4" t="s">
        <v>868</v>
      </c>
      <c r="B3" s="4" t="s">
        <v>13</v>
      </c>
      <c r="C3" s="5">
        <v>45672</v>
      </c>
      <c r="D3" s="5">
        <v>45673</v>
      </c>
      <c r="E3" s="5">
        <v>45692</v>
      </c>
      <c r="F3" s="5" t="s">
        <v>685</v>
      </c>
      <c r="G3" s="4" t="s">
        <v>687</v>
      </c>
      <c r="I3" s="4" t="s">
        <v>685</v>
      </c>
      <c r="J3" s="4" t="s">
        <v>685</v>
      </c>
      <c r="K3" s="4">
        <v>1</v>
      </c>
      <c r="L3" s="4">
        <v>1</v>
      </c>
      <c r="M3" s="4"/>
      <c r="N3" s="4" t="s">
        <v>685</v>
      </c>
      <c r="O3" s="5"/>
      <c r="P3" s="5" t="s">
        <v>685</v>
      </c>
    </row>
    <row r="4" spans="1:19" x14ac:dyDescent="0.2">
      <c r="A4" s="4" t="s">
        <v>853</v>
      </c>
      <c r="B4" s="4" t="s">
        <v>13</v>
      </c>
      <c r="C4" s="5">
        <v>45636</v>
      </c>
      <c r="D4" s="5">
        <v>45680</v>
      </c>
      <c r="E4" s="5">
        <v>45680</v>
      </c>
      <c r="F4" s="5" t="s">
        <v>685</v>
      </c>
      <c r="G4" s="4" t="s">
        <v>709</v>
      </c>
      <c r="I4" s="4" t="s">
        <v>685</v>
      </c>
      <c r="J4" s="4" t="s">
        <v>685</v>
      </c>
      <c r="K4" s="4">
        <v>2</v>
      </c>
      <c r="L4" s="4">
        <v>1</v>
      </c>
      <c r="M4" s="4">
        <v>1</v>
      </c>
      <c r="N4" s="4" t="s">
        <v>685</v>
      </c>
      <c r="O4" s="5"/>
      <c r="P4" s="5" t="s">
        <v>685</v>
      </c>
    </row>
    <row r="5" spans="1:19" x14ac:dyDescent="0.2">
      <c r="A5" s="4" t="s">
        <v>811</v>
      </c>
      <c r="B5" s="4" t="s">
        <v>436</v>
      </c>
      <c r="C5" s="22">
        <v>45615</v>
      </c>
      <c r="D5" s="22">
        <v>45615</v>
      </c>
      <c r="E5" s="5">
        <v>45631</v>
      </c>
      <c r="F5" s="5" t="s">
        <v>685</v>
      </c>
      <c r="G5" s="4" t="s">
        <v>685</v>
      </c>
      <c r="I5" s="4">
        <v>1</v>
      </c>
      <c r="J5" s="9"/>
      <c r="K5" s="4">
        <v>1</v>
      </c>
      <c r="L5" s="4">
        <v>1</v>
      </c>
      <c r="M5" s="4">
        <v>1</v>
      </c>
      <c r="N5" s="4" t="s">
        <v>685</v>
      </c>
      <c r="O5" s="5"/>
      <c r="P5" s="5" t="s">
        <v>685</v>
      </c>
    </row>
    <row r="6" spans="1:19" x14ac:dyDescent="0.2">
      <c r="A6" s="4" t="s">
        <v>914</v>
      </c>
      <c r="B6" s="4" t="s">
        <v>13</v>
      </c>
      <c r="C6" s="22">
        <v>45673</v>
      </c>
      <c r="D6" s="22">
        <v>45679</v>
      </c>
      <c r="E6" s="5">
        <v>45715</v>
      </c>
      <c r="F6" s="5" t="s">
        <v>685</v>
      </c>
      <c r="G6" s="4" t="s">
        <v>709</v>
      </c>
      <c r="J6" s="9"/>
      <c r="L6" s="4">
        <v>1</v>
      </c>
      <c r="M6" s="4">
        <v>1</v>
      </c>
      <c r="N6" s="4" t="s">
        <v>685</v>
      </c>
      <c r="O6" s="5"/>
      <c r="P6" s="5"/>
    </row>
    <row r="7" spans="1:19" x14ac:dyDescent="0.2">
      <c r="A7" s="4" t="s">
        <v>915</v>
      </c>
      <c r="B7" s="4" t="s">
        <v>13</v>
      </c>
      <c r="C7" s="5">
        <v>45684</v>
      </c>
      <c r="D7" s="5">
        <v>45693</v>
      </c>
      <c r="E7" s="5">
        <v>45706</v>
      </c>
      <c r="F7" s="5" t="s">
        <v>685</v>
      </c>
      <c r="G7" s="4" t="s">
        <v>709</v>
      </c>
      <c r="I7" s="4" t="s">
        <v>685</v>
      </c>
      <c r="J7" s="4" t="s">
        <v>685</v>
      </c>
      <c r="K7" s="4">
        <v>1</v>
      </c>
      <c r="L7" s="4">
        <v>1</v>
      </c>
      <c r="M7" s="4">
        <v>1</v>
      </c>
      <c r="N7" s="4" t="s">
        <v>685</v>
      </c>
      <c r="O7" s="5"/>
      <c r="P7" s="5"/>
    </row>
    <row r="8" spans="1:19" x14ac:dyDescent="0.2">
      <c r="A8" s="4" t="s">
        <v>869</v>
      </c>
      <c r="B8" s="4" t="s">
        <v>13</v>
      </c>
      <c r="C8" s="22">
        <v>45644</v>
      </c>
      <c r="D8" s="22">
        <v>45644</v>
      </c>
      <c r="E8" s="5">
        <v>45692</v>
      </c>
      <c r="F8" s="5" t="s">
        <v>685</v>
      </c>
      <c r="G8" s="4" t="s">
        <v>709</v>
      </c>
      <c r="J8" s="9"/>
      <c r="L8" s="4">
        <v>1</v>
      </c>
      <c r="M8" s="4">
        <v>1</v>
      </c>
      <c r="N8" s="4" t="s">
        <v>685</v>
      </c>
      <c r="O8" s="5"/>
      <c r="P8" s="5"/>
    </row>
    <row r="9" spans="1:19" x14ac:dyDescent="0.2">
      <c r="A9" s="4" t="s">
        <v>854</v>
      </c>
      <c r="B9" s="4" t="s">
        <v>13</v>
      </c>
      <c r="C9" s="5">
        <v>45664</v>
      </c>
      <c r="D9" s="5">
        <v>45665</v>
      </c>
      <c r="E9" s="5">
        <v>45680</v>
      </c>
      <c r="F9" s="5" t="s">
        <v>685</v>
      </c>
      <c r="G9" s="4" t="s">
        <v>687</v>
      </c>
      <c r="I9" s="4" t="s">
        <v>685</v>
      </c>
      <c r="J9" s="4" t="s">
        <v>685</v>
      </c>
      <c r="K9" s="4">
        <v>1</v>
      </c>
      <c r="L9" s="4">
        <v>1</v>
      </c>
      <c r="M9" s="4">
        <v>1</v>
      </c>
      <c r="N9" s="4" t="s">
        <v>685</v>
      </c>
      <c r="O9" s="5"/>
      <c r="P9" s="5"/>
    </row>
    <row r="10" spans="1:19" x14ac:dyDescent="0.2">
      <c r="A10" s="4" t="s">
        <v>820</v>
      </c>
      <c r="B10" s="4" t="s">
        <v>13</v>
      </c>
      <c r="C10" s="5">
        <v>45622</v>
      </c>
      <c r="D10" s="5">
        <v>45623</v>
      </c>
      <c r="E10" s="5">
        <v>45643</v>
      </c>
      <c r="F10" s="5" t="s">
        <v>685</v>
      </c>
      <c r="G10" s="4" t="s">
        <v>709</v>
      </c>
      <c r="I10" s="4" t="s">
        <v>685</v>
      </c>
      <c r="J10" s="9">
        <v>1</v>
      </c>
      <c r="K10" s="4">
        <v>1</v>
      </c>
      <c r="L10" s="4">
        <v>1</v>
      </c>
      <c r="M10" s="4"/>
      <c r="N10" s="4" t="s">
        <v>685</v>
      </c>
      <c r="P10" s="5" t="s">
        <v>685</v>
      </c>
      <c r="Q10" s="4" t="s">
        <v>685</v>
      </c>
      <c r="R10" s="4" t="s">
        <v>685</v>
      </c>
      <c r="S10" s="4" t="s">
        <v>685</v>
      </c>
    </row>
    <row r="11" spans="1:19" x14ac:dyDescent="0.2">
      <c r="A11" s="4" t="s">
        <v>812</v>
      </c>
      <c r="B11" s="4" t="s">
        <v>13</v>
      </c>
      <c r="C11" s="22">
        <v>45587</v>
      </c>
      <c r="D11" s="22">
        <v>45601</v>
      </c>
      <c r="E11" s="5">
        <v>45979</v>
      </c>
      <c r="F11" s="5" t="s">
        <v>685</v>
      </c>
      <c r="G11" s="4" t="s">
        <v>709</v>
      </c>
      <c r="I11" s="4">
        <v>1</v>
      </c>
      <c r="J11" s="9">
        <v>1</v>
      </c>
      <c r="K11" s="4">
        <v>1</v>
      </c>
      <c r="L11" s="4">
        <v>1</v>
      </c>
      <c r="M11" s="4">
        <v>1</v>
      </c>
      <c r="N11" s="4" t="s">
        <v>685</v>
      </c>
      <c r="P11" s="5" t="s">
        <v>685</v>
      </c>
      <c r="Q11" s="4" t="s">
        <v>685</v>
      </c>
      <c r="R11" s="4" t="s">
        <v>685</v>
      </c>
      <c r="S11" s="4" t="s">
        <v>685</v>
      </c>
    </row>
    <row r="12" spans="1:19" x14ac:dyDescent="0.2">
      <c r="A12" s="4" t="s">
        <v>916</v>
      </c>
      <c r="B12" s="4" t="s">
        <v>13</v>
      </c>
      <c r="C12" s="22">
        <v>45685</v>
      </c>
      <c r="D12" s="22">
        <v>45686</v>
      </c>
      <c r="E12" s="5">
        <v>45719</v>
      </c>
      <c r="F12" s="5" t="s">
        <v>685</v>
      </c>
      <c r="G12" s="4" t="s">
        <v>709</v>
      </c>
      <c r="J12" s="9"/>
      <c r="L12" s="4">
        <v>1</v>
      </c>
      <c r="M12" s="4">
        <v>1</v>
      </c>
      <c r="N12" s="4" t="s">
        <v>685</v>
      </c>
      <c r="P12" s="5" t="s">
        <v>685</v>
      </c>
      <c r="Q12" s="4" t="s">
        <v>685</v>
      </c>
      <c r="R12" s="4" t="s">
        <v>685</v>
      </c>
      <c r="S12" s="4" t="s">
        <v>685</v>
      </c>
    </row>
    <row r="13" spans="1:19" x14ac:dyDescent="0.2">
      <c r="A13" s="4" t="s">
        <v>917</v>
      </c>
      <c r="B13" s="4" t="s">
        <v>13</v>
      </c>
      <c r="C13" s="5">
        <v>45687</v>
      </c>
      <c r="D13" s="5">
        <v>45687</v>
      </c>
      <c r="E13" s="5">
        <v>45709</v>
      </c>
      <c r="F13" s="5" t="s">
        <v>685</v>
      </c>
      <c r="G13" s="4" t="s">
        <v>709</v>
      </c>
      <c r="I13" s="4" t="s">
        <v>685</v>
      </c>
      <c r="J13" s="9">
        <v>1</v>
      </c>
      <c r="K13" s="4">
        <v>1</v>
      </c>
      <c r="L13" s="4">
        <v>1</v>
      </c>
      <c r="M13" s="4">
        <v>1</v>
      </c>
      <c r="N13" s="4" t="s">
        <v>685</v>
      </c>
      <c r="P13" s="5" t="s">
        <v>685</v>
      </c>
      <c r="Q13" s="4" t="s">
        <v>685</v>
      </c>
      <c r="R13" s="4" t="s">
        <v>685</v>
      </c>
      <c r="S13" s="4" t="s">
        <v>685</v>
      </c>
    </row>
    <row r="14" spans="1:19" x14ac:dyDescent="0.2">
      <c r="A14" s="4" t="s">
        <v>918</v>
      </c>
      <c r="B14" s="4" t="s">
        <v>13</v>
      </c>
      <c r="C14" s="22">
        <v>45672</v>
      </c>
      <c r="D14" s="22">
        <v>45673</v>
      </c>
      <c r="E14" s="5">
        <v>45705</v>
      </c>
      <c r="F14" s="5" t="s">
        <v>685</v>
      </c>
      <c r="G14" s="4" t="s">
        <v>709</v>
      </c>
      <c r="I14" s="4">
        <v>1</v>
      </c>
      <c r="J14" s="9">
        <v>1</v>
      </c>
      <c r="K14" s="4">
        <v>1</v>
      </c>
      <c r="L14" s="4">
        <v>1</v>
      </c>
      <c r="M14" s="4">
        <v>1</v>
      </c>
      <c r="N14" s="4" t="s">
        <v>685</v>
      </c>
      <c r="P14" s="5" t="s">
        <v>685</v>
      </c>
      <c r="Q14" s="4" t="s">
        <v>685</v>
      </c>
      <c r="R14" s="4" t="s">
        <v>685</v>
      </c>
      <c r="S14" s="4" t="s">
        <v>685</v>
      </c>
    </row>
    <row r="15" spans="1:19" x14ac:dyDescent="0.2">
      <c r="A15" s="4" t="s">
        <v>813</v>
      </c>
      <c r="B15" s="4" t="s">
        <v>13</v>
      </c>
      <c r="C15" s="22">
        <v>45600</v>
      </c>
      <c r="D15" s="22">
        <v>45601</v>
      </c>
      <c r="E15" s="5">
        <v>45617</v>
      </c>
      <c r="F15" s="5" t="s">
        <v>685</v>
      </c>
      <c r="G15" s="4" t="s">
        <v>709</v>
      </c>
      <c r="J15" s="9"/>
      <c r="L15" s="4">
        <v>1</v>
      </c>
      <c r="M15" s="4"/>
      <c r="N15" s="4" t="s">
        <v>685</v>
      </c>
      <c r="P15" s="5" t="s">
        <v>685</v>
      </c>
      <c r="Q15" s="4" t="s">
        <v>685</v>
      </c>
      <c r="R15" s="4" t="s">
        <v>685</v>
      </c>
      <c r="S15" s="4" t="s">
        <v>685</v>
      </c>
    </row>
    <row r="16" spans="1:19" x14ac:dyDescent="0.2">
      <c r="A16" s="4" t="s">
        <v>919</v>
      </c>
      <c r="B16" s="4" t="s">
        <v>13</v>
      </c>
      <c r="C16" s="22">
        <v>45686</v>
      </c>
      <c r="D16" s="22">
        <v>45687</v>
      </c>
      <c r="E16" s="5">
        <v>45708</v>
      </c>
      <c r="F16" s="5" t="s">
        <v>685</v>
      </c>
      <c r="G16" s="4" t="s">
        <v>709</v>
      </c>
      <c r="J16" s="9"/>
      <c r="L16" s="4">
        <v>1</v>
      </c>
      <c r="M16" s="4">
        <v>1</v>
      </c>
      <c r="N16" s="4" t="s">
        <v>685</v>
      </c>
      <c r="P16" s="5"/>
    </row>
    <row r="17" spans="1:18" x14ac:dyDescent="0.2">
      <c r="A17" s="4" t="s">
        <v>979</v>
      </c>
      <c r="B17" s="4" t="s">
        <v>13</v>
      </c>
      <c r="C17" s="22">
        <v>45691</v>
      </c>
      <c r="D17" s="22">
        <v>45700</v>
      </c>
      <c r="E17" s="5">
        <v>45734</v>
      </c>
      <c r="F17" s="5" t="s">
        <v>685</v>
      </c>
      <c r="G17" s="4" t="s">
        <v>709</v>
      </c>
      <c r="J17" s="9"/>
      <c r="M17" s="4">
        <v>1</v>
      </c>
      <c r="N17" s="4" t="s">
        <v>685</v>
      </c>
      <c r="O17" s="4" t="s">
        <v>685</v>
      </c>
      <c r="P17" s="5" t="s">
        <v>685</v>
      </c>
      <c r="R17" s="4" t="s">
        <v>685</v>
      </c>
    </row>
    <row r="18" spans="1:18" x14ac:dyDescent="0.2">
      <c r="A18" s="4" t="s">
        <v>855</v>
      </c>
      <c r="B18" s="4" t="s">
        <v>13</v>
      </c>
      <c r="C18" s="22">
        <v>45664</v>
      </c>
      <c r="D18" s="22">
        <v>45664</v>
      </c>
      <c r="E18" s="5">
        <v>45677</v>
      </c>
      <c r="F18" s="5" t="s">
        <v>685</v>
      </c>
      <c r="G18" s="4" t="s">
        <v>709</v>
      </c>
      <c r="I18" s="4" t="s">
        <v>685</v>
      </c>
      <c r="J18" s="4" t="s">
        <v>685</v>
      </c>
      <c r="K18" s="4">
        <v>1</v>
      </c>
      <c r="L18" s="4">
        <v>1</v>
      </c>
      <c r="M18" s="4">
        <v>1</v>
      </c>
      <c r="N18" s="4" t="s">
        <v>685</v>
      </c>
      <c r="O18" s="4" t="s">
        <v>685</v>
      </c>
      <c r="P18" s="5" t="s">
        <v>685</v>
      </c>
      <c r="R18" s="4" t="s">
        <v>685</v>
      </c>
    </row>
    <row r="19" spans="1:18" x14ac:dyDescent="0.2">
      <c r="A19" s="4" t="s">
        <v>787</v>
      </c>
      <c r="B19" s="4" t="s">
        <v>13</v>
      </c>
      <c r="C19" s="22">
        <v>45504</v>
      </c>
      <c r="D19" s="22">
        <v>45582</v>
      </c>
      <c r="E19" s="5">
        <v>45586</v>
      </c>
      <c r="F19" s="5" t="s">
        <v>685</v>
      </c>
      <c r="G19" s="4" t="s">
        <v>709</v>
      </c>
      <c r="H19" s="4">
        <v>2</v>
      </c>
      <c r="I19" s="9">
        <v>1</v>
      </c>
      <c r="J19" s="9"/>
      <c r="K19" s="4">
        <v>1</v>
      </c>
      <c r="L19" s="4">
        <v>1</v>
      </c>
      <c r="M19" s="4">
        <v>1</v>
      </c>
      <c r="N19" s="4" t="s">
        <v>685</v>
      </c>
      <c r="O19" s="4" t="s">
        <v>685</v>
      </c>
      <c r="P19" s="5" t="s">
        <v>685</v>
      </c>
      <c r="R19" s="4" t="s">
        <v>685</v>
      </c>
    </row>
    <row r="20" spans="1:18" x14ac:dyDescent="0.2">
      <c r="A20" s="4" t="s">
        <v>856</v>
      </c>
      <c r="B20" s="4" t="s">
        <v>13</v>
      </c>
      <c r="C20" s="22">
        <v>45639</v>
      </c>
      <c r="D20" s="22">
        <v>45644</v>
      </c>
      <c r="E20" s="5">
        <v>45663</v>
      </c>
      <c r="F20" s="5" t="s">
        <v>685</v>
      </c>
      <c r="G20" s="4" t="s">
        <v>709</v>
      </c>
      <c r="I20" s="4" t="s">
        <v>685</v>
      </c>
      <c r="J20" s="4" t="s">
        <v>685</v>
      </c>
      <c r="K20" s="4">
        <v>1</v>
      </c>
      <c r="L20" s="4">
        <v>1</v>
      </c>
      <c r="M20" s="4">
        <v>1</v>
      </c>
      <c r="N20" s="4" t="s">
        <v>685</v>
      </c>
      <c r="O20" s="4" t="s">
        <v>685</v>
      </c>
      <c r="P20" s="5" t="s">
        <v>685</v>
      </c>
      <c r="R20" s="4" t="s">
        <v>685</v>
      </c>
    </row>
    <row r="21" spans="1:18" x14ac:dyDescent="0.2">
      <c r="A21" s="4" t="s">
        <v>982</v>
      </c>
      <c r="B21" s="4" t="s">
        <v>13</v>
      </c>
      <c r="C21" s="22">
        <v>45693</v>
      </c>
      <c r="D21" s="22">
        <v>45729</v>
      </c>
      <c r="E21" s="5">
        <v>45734</v>
      </c>
      <c r="F21" s="5">
        <v>45734</v>
      </c>
      <c r="J21" s="9"/>
      <c r="M21" s="4">
        <v>1</v>
      </c>
      <c r="N21" s="4" t="s">
        <v>685</v>
      </c>
      <c r="O21" s="5" t="s">
        <v>685</v>
      </c>
      <c r="P21" s="5" t="s">
        <v>685</v>
      </c>
      <c r="R21" s="4" t="s">
        <v>685</v>
      </c>
    </row>
    <row r="22" spans="1:18" x14ac:dyDescent="0.2">
      <c r="A22" s="4" t="s">
        <v>857</v>
      </c>
      <c r="B22" s="4" t="s">
        <v>13</v>
      </c>
      <c r="C22" s="22">
        <v>45642</v>
      </c>
      <c r="D22" s="22">
        <v>45644</v>
      </c>
      <c r="E22" s="5">
        <v>45663</v>
      </c>
      <c r="F22" s="5" t="s">
        <v>685</v>
      </c>
      <c r="G22" s="4" t="s">
        <v>709</v>
      </c>
      <c r="I22" s="4" t="s">
        <v>685</v>
      </c>
      <c r="J22" s="4" t="s">
        <v>685</v>
      </c>
      <c r="K22" s="4">
        <v>1</v>
      </c>
      <c r="L22" s="4">
        <v>1</v>
      </c>
      <c r="M22" s="4">
        <v>1</v>
      </c>
      <c r="N22" s="4" t="s">
        <v>685</v>
      </c>
      <c r="O22" s="5" t="s">
        <v>685</v>
      </c>
      <c r="P22" s="5" t="s">
        <v>685</v>
      </c>
      <c r="R22" s="4" t="s">
        <v>685</v>
      </c>
    </row>
    <row r="23" spans="1:18" x14ac:dyDescent="0.2">
      <c r="A23" s="4" t="s">
        <v>858</v>
      </c>
      <c r="B23" s="4" t="s">
        <v>13</v>
      </c>
      <c r="C23" s="22">
        <v>45664</v>
      </c>
      <c r="D23" s="22">
        <v>45664</v>
      </c>
      <c r="E23" s="5">
        <v>45677</v>
      </c>
      <c r="F23" s="5" t="s">
        <v>685</v>
      </c>
      <c r="G23" s="4" t="s">
        <v>709</v>
      </c>
      <c r="I23" s="4" t="s">
        <v>685</v>
      </c>
      <c r="J23" s="4" t="s">
        <v>685</v>
      </c>
      <c r="K23" s="4">
        <v>1</v>
      </c>
      <c r="L23" s="4">
        <v>1</v>
      </c>
      <c r="M23" s="4">
        <v>1</v>
      </c>
      <c r="N23" s="4" t="s">
        <v>685</v>
      </c>
      <c r="O23" s="5" t="s">
        <v>685</v>
      </c>
      <c r="P23" s="5" t="s">
        <v>685</v>
      </c>
      <c r="R23" s="4" t="s">
        <v>685</v>
      </c>
    </row>
    <row r="24" spans="1:18" x14ac:dyDescent="0.2">
      <c r="A24" s="4" t="s">
        <v>980</v>
      </c>
      <c r="B24" s="4" t="s">
        <v>13</v>
      </c>
      <c r="C24" s="22">
        <v>45687</v>
      </c>
      <c r="D24" s="22">
        <v>45688</v>
      </c>
      <c r="E24" s="5">
        <v>45727</v>
      </c>
      <c r="F24" s="5" t="s">
        <v>685</v>
      </c>
      <c r="G24" s="4" t="s">
        <v>709</v>
      </c>
      <c r="J24" s="9"/>
      <c r="M24" s="4">
        <v>1</v>
      </c>
      <c r="N24" s="4" t="s">
        <v>685</v>
      </c>
      <c r="O24" s="5" t="s">
        <v>685</v>
      </c>
      <c r="P24" s="5" t="s">
        <v>685</v>
      </c>
      <c r="R24" s="4" t="s">
        <v>685</v>
      </c>
    </row>
    <row r="25" spans="1:18" x14ac:dyDescent="0.2">
      <c r="A25" s="4" t="s">
        <v>920</v>
      </c>
      <c r="B25" s="4" t="s">
        <v>13</v>
      </c>
      <c r="C25" s="22">
        <v>45665</v>
      </c>
      <c r="D25" s="22">
        <v>45672</v>
      </c>
      <c r="E25" s="5">
        <v>45715</v>
      </c>
      <c r="F25" s="5" t="s">
        <v>685</v>
      </c>
      <c r="G25" s="4" t="s">
        <v>709</v>
      </c>
      <c r="J25" s="9"/>
      <c r="L25" s="4">
        <v>1</v>
      </c>
      <c r="M25" s="4">
        <v>1</v>
      </c>
      <c r="N25" s="4" t="s">
        <v>685</v>
      </c>
      <c r="O25" s="5" t="s">
        <v>685</v>
      </c>
      <c r="P25" s="5" t="s">
        <v>685</v>
      </c>
      <c r="R25" s="4" t="s">
        <v>685</v>
      </c>
    </row>
    <row r="26" spans="1:18" x14ac:dyDescent="0.2">
      <c r="A26" s="4" t="s">
        <v>921</v>
      </c>
      <c r="B26" s="4" t="s">
        <v>13</v>
      </c>
      <c r="C26" s="22">
        <v>45686</v>
      </c>
      <c r="D26" s="22">
        <v>45687</v>
      </c>
      <c r="E26" s="5">
        <v>45715</v>
      </c>
      <c r="F26" s="5" t="s">
        <v>685</v>
      </c>
      <c r="G26" s="4" t="s">
        <v>709</v>
      </c>
      <c r="I26" s="4" t="s">
        <v>685</v>
      </c>
      <c r="J26" s="4" t="s">
        <v>685</v>
      </c>
      <c r="K26" s="4">
        <v>1</v>
      </c>
      <c r="L26" s="4">
        <v>1</v>
      </c>
      <c r="M26" s="4">
        <v>1</v>
      </c>
      <c r="N26" s="4" t="s">
        <v>685</v>
      </c>
      <c r="O26" s="5" t="s">
        <v>685</v>
      </c>
      <c r="P26" s="5" t="s">
        <v>685</v>
      </c>
      <c r="R26" s="4" t="s">
        <v>685</v>
      </c>
    </row>
    <row r="27" spans="1:18" x14ac:dyDescent="0.2">
      <c r="A27" s="4" t="s">
        <v>859</v>
      </c>
      <c r="B27" s="4" t="s">
        <v>13</v>
      </c>
      <c r="C27" s="22">
        <v>45645</v>
      </c>
      <c r="D27" s="22">
        <v>45664</v>
      </c>
      <c r="E27" s="5">
        <v>45677</v>
      </c>
      <c r="F27" s="5" t="s">
        <v>685</v>
      </c>
      <c r="G27" s="4" t="s">
        <v>709</v>
      </c>
      <c r="J27" s="9"/>
      <c r="L27" s="4">
        <v>1</v>
      </c>
      <c r="M27" s="4">
        <v>1</v>
      </c>
      <c r="N27" s="4" t="s">
        <v>685</v>
      </c>
      <c r="O27" s="5" t="s">
        <v>685</v>
      </c>
      <c r="P27" s="5" t="s">
        <v>685</v>
      </c>
      <c r="R27" s="4" t="s">
        <v>685</v>
      </c>
    </row>
    <row r="28" spans="1:18" x14ac:dyDescent="0.2">
      <c r="A28" s="4" t="s">
        <v>922</v>
      </c>
      <c r="B28" s="4" t="s">
        <v>13</v>
      </c>
      <c r="C28" s="22">
        <v>45667</v>
      </c>
      <c r="D28" s="22">
        <v>45673</v>
      </c>
      <c r="E28" s="5">
        <v>45719</v>
      </c>
      <c r="F28" s="5" t="s">
        <v>685</v>
      </c>
      <c r="G28" s="4" t="s">
        <v>709</v>
      </c>
      <c r="I28" s="4" t="s">
        <v>685</v>
      </c>
      <c r="J28" s="4" t="s">
        <v>685</v>
      </c>
      <c r="K28" s="4">
        <v>1</v>
      </c>
      <c r="L28" s="4">
        <v>1</v>
      </c>
      <c r="M28" s="4">
        <v>1</v>
      </c>
      <c r="N28" s="4" t="s">
        <v>685</v>
      </c>
      <c r="O28" s="5" t="s">
        <v>685</v>
      </c>
      <c r="P28" s="5" t="s">
        <v>685</v>
      </c>
      <c r="R28" s="4" t="s">
        <v>685</v>
      </c>
    </row>
    <row r="29" spans="1:18" x14ac:dyDescent="0.2">
      <c r="A29" s="4" t="s">
        <v>981</v>
      </c>
      <c r="B29" s="4" t="s">
        <v>13</v>
      </c>
      <c r="C29" s="22">
        <v>45664</v>
      </c>
      <c r="D29" s="22">
        <v>45665</v>
      </c>
      <c r="E29" s="5">
        <v>45680</v>
      </c>
      <c r="F29" s="5" t="s">
        <v>685</v>
      </c>
      <c r="G29" s="4" t="s">
        <v>709</v>
      </c>
      <c r="J29" s="9"/>
      <c r="M29" s="4">
        <v>1</v>
      </c>
      <c r="N29" s="5" t="s">
        <v>685</v>
      </c>
      <c r="O29" s="5" t="s">
        <v>685</v>
      </c>
      <c r="Q29" s="4" t="s">
        <v>685</v>
      </c>
    </row>
    <row r="30" spans="1:18" x14ac:dyDescent="0.2">
      <c r="A30" s="4" t="s">
        <v>788</v>
      </c>
      <c r="B30" s="4" t="s">
        <v>13</v>
      </c>
      <c r="C30" s="22">
        <v>45589</v>
      </c>
      <c r="D30" s="22">
        <v>45590</v>
      </c>
      <c r="E30" s="5">
        <v>45600</v>
      </c>
      <c r="F30" s="5">
        <v>45600</v>
      </c>
      <c r="G30" s="4" t="s">
        <v>685</v>
      </c>
      <c r="H30" s="4">
        <v>1</v>
      </c>
      <c r="I30" s="9"/>
      <c r="J30" s="9"/>
      <c r="M30" s="4"/>
      <c r="N30" s="5" t="s">
        <v>685</v>
      </c>
      <c r="O30" s="5" t="s">
        <v>685</v>
      </c>
      <c r="Q30" s="4" t="s">
        <v>685</v>
      </c>
    </row>
    <row r="31" spans="1:18" x14ac:dyDescent="0.2">
      <c r="A31" s="4" t="s">
        <v>923</v>
      </c>
      <c r="B31" s="4" t="s">
        <v>13</v>
      </c>
      <c r="C31" s="22">
        <v>45673</v>
      </c>
      <c r="D31" s="22">
        <v>45681</v>
      </c>
      <c r="E31" s="5">
        <v>45715</v>
      </c>
      <c r="F31" s="5" t="s">
        <v>685</v>
      </c>
      <c r="G31" s="4" t="s">
        <v>709</v>
      </c>
      <c r="J31" s="9"/>
      <c r="L31" s="4">
        <v>1</v>
      </c>
      <c r="M31" s="4">
        <v>1</v>
      </c>
      <c r="N31" s="5" t="s">
        <v>685</v>
      </c>
      <c r="O31" s="5" t="s">
        <v>685</v>
      </c>
      <c r="Q31" s="4" t="s">
        <v>685</v>
      </c>
    </row>
    <row r="32" spans="1:18" x14ac:dyDescent="0.2">
      <c r="A32" s="4" t="s">
        <v>860</v>
      </c>
      <c r="B32" s="4" t="s">
        <v>13</v>
      </c>
      <c r="C32" s="22">
        <v>45502</v>
      </c>
      <c r="D32" s="22">
        <v>45582</v>
      </c>
      <c r="E32" s="5">
        <v>45666</v>
      </c>
      <c r="F32" s="5" t="s">
        <v>685</v>
      </c>
      <c r="G32" s="4" t="s">
        <v>709</v>
      </c>
      <c r="I32" s="4" t="s">
        <v>685</v>
      </c>
      <c r="J32" s="4" t="s">
        <v>685</v>
      </c>
      <c r="K32" s="4">
        <v>1</v>
      </c>
      <c r="M32" s="4"/>
      <c r="N32" s="5" t="s">
        <v>685</v>
      </c>
      <c r="O32" s="5" t="s">
        <v>685</v>
      </c>
      <c r="Q32" s="4" t="s">
        <v>685</v>
      </c>
    </row>
    <row r="33" spans="1:17" x14ac:dyDescent="0.2">
      <c r="A33" s="4" t="s">
        <v>861</v>
      </c>
      <c r="B33" s="4" t="s">
        <v>13</v>
      </c>
      <c r="C33" s="22">
        <v>45639</v>
      </c>
      <c r="D33" s="22">
        <v>45644</v>
      </c>
      <c r="E33" s="5">
        <v>45677</v>
      </c>
      <c r="F33" s="5" t="s">
        <v>685</v>
      </c>
      <c r="G33" s="4" t="s">
        <v>709</v>
      </c>
      <c r="I33" s="4" t="s">
        <v>685</v>
      </c>
      <c r="J33" s="4" t="s">
        <v>685</v>
      </c>
      <c r="K33" s="4">
        <v>1</v>
      </c>
      <c r="L33" s="4">
        <v>1</v>
      </c>
      <c r="M33" s="4">
        <v>1</v>
      </c>
      <c r="N33" s="5" t="s">
        <v>685</v>
      </c>
      <c r="O33" s="5" t="s">
        <v>685</v>
      </c>
      <c r="Q33" s="4" t="s">
        <v>685</v>
      </c>
    </row>
    <row r="34" spans="1:17" x14ac:dyDescent="0.2">
      <c r="A34" s="4" t="s">
        <v>924</v>
      </c>
      <c r="B34" s="4" t="s">
        <v>13</v>
      </c>
      <c r="C34" s="22">
        <v>45677</v>
      </c>
      <c r="D34" s="22">
        <v>45679</v>
      </c>
      <c r="E34" s="5">
        <v>45715</v>
      </c>
      <c r="F34" s="5" t="s">
        <v>685</v>
      </c>
      <c r="G34" s="4" t="s">
        <v>685</v>
      </c>
      <c r="J34" s="9"/>
      <c r="L34" s="4">
        <v>1</v>
      </c>
      <c r="M34" s="4">
        <v>1</v>
      </c>
      <c r="N34" s="5" t="s">
        <v>685</v>
      </c>
      <c r="O34" s="5" t="s">
        <v>685</v>
      </c>
      <c r="Q34" s="4" t="s">
        <v>685</v>
      </c>
    </row>
    <row r="35" spans="1:17" x14ac:dyDescent="0.2">
      <c r="A35" s="4" t="s">
        <v>814</v>
      </c>
      <c r="B35" s="4" t="s">
        <v>13</v>
      </c>
      <c r="C35" s="22">
        <v>45616</v>
      </c>
      <c r="D35" s="22">
        <v>45616</v>
      </c>
      <c r="E35" s="5">
        <v>45631</v>
      </c>
      <c r="F35" s="5" t="s">
        <v>685</v>
      </c>
      <c r="G35" s="4" t="s">
        <v>709</v>
      </c>
      <c r="I35" s="4">
        <v>1</v>
      </c>
      <c r="J35" s="9"/>
      <c r="K35" s="4">
        <v>1</v>
      </c>
      <c r="L35" s="4">
        <v>1</v>
      </c>
      <c r="M35" s="4">
        <v>1</v>
      </c>
      <c r="N35" s="5" t="s">
        <v>685</v>
      </c>
      <c r="O35" s="5" t="s">
        <v>685</v>
      </c>
      <c r="Q35" s="4" t="s">
        <v>685</v>
      </c>
    </row>
    <row r="36" spans="1:17" x14ac:dyDescent="0.2">
      <c r="A36" s="4" t="s">
        <v>925</v>
      </c>
      <c r="B36" s="4" t="s">
        <v>13</v>
      </c>
      <c r="C36" s="22">
        <v>45684</v>
      </c>
      <c r="D36" s="22">
        <v>45684</v>
      </c>
      <c r="E36" s="5">
        <v>45709</v>
      </c>
      <c r="F36" s="5" t="s">
        <v>685</v>
      </c>
      <c r="G36" s="4" t="s">
        <v>709</v>
      </c>
      <c r="J36" s="9"/>
      <c r="L36" s="4">
        <v>1</v>
      </c>
      <c r="M36" s="4">
        <v>1</v>
      </c>
      <c r="N36" s="5" t="s">
        <v>685</v>
      </c>
      <c r="O36" s="5" t="s">
        <v>685</v>
      </c>
      <c r="Q36" s="4" t="s">
        <v>685</v>
      </c>
    </row>
    <row r="37" spans="1:17" x14ac:dyDescent="0.2">
      <c r="A37" s="4" t="s">
        <v>815</v>
      </c>
      <c r="B37" s="4" t="s">
        <v>13</v>
      </c>
      <c r="C37" s="22">
        <v>45488</v>
      </c>
      <c r="D37" s="22">
        <v>45587</v>
      </c>
      <c r="E37" s="5">
        <v>45617</v>
      </c>
      <c r="F37" s="5" t="s">
        <v>685</v>
      </c>
      <c r="G37" s="4" t="s">
        <v>709</v>
      </c>
      <c r="I37" s="4">
        <v>1</v>
      </c>
      <c r="J37" s="9">
        <v>1</v>
      </c>
      <c r="K37" s="4">
        <v>1</v>
      </c>
      <c r="L37" s="4">
        <v>1</v>
      </c>
      <c r="M37" s="4">
        <v>1</v>
      </c>
      <c r="N37" s="5" t="s">
        <v>685</v>
      </c>
      <c r="O37" s="5" t="s">
        <v>685</v>
      </c>
      <c r="Q37" s="4" t="s">
        <v>685</v>
      </c>
    </row>
    <row r="38" spans="1:17" x14ac:dyDescent="0.2">
      <c r="A38" s="49" t="s">
        <v>926</v>
      </c>
      <c r="C38" s="22">
        <v>45636</v>
      </c>
      <c r="D38" s="22">
        <v>45637</v>
      </c>
      <c r="E38" s="5">
        <v>45705</v>
      </c>
      <c r="F38" s="5" t="s">
        <v>685</v>
      </c>
      <c r="G38" s="4" t="s">
        <v>709</v>
      </c>
      <c r="J38" s="9"/>
      <c r="L38" s="4">
        <v>1</v>
      </c>
      <c r="M38" s="4"/>
      <c r="O38" s="5"/>
    </row>
    <row r="39" spans="1:17" x14ac:dyDescent="0.2">
      <c r="A39" s="4" t="s">
        <v>816</v>
      </c>
      <c r="B39" s="4" t="s">
        <v>13</v>
      </c>
      <c r="C39" s="22">
        <v>45618</v>
      </c>
      <c r="D39" s="22">
        <v>45621</v>
      </c>
      <c r="E39" s="5">
        <v>45631</v>
      </c>
      <c r="F39" s="5" t="s">
        <v>685</v>
      </c>
      <c r="G39" s="4" t="s">
        <v>709</v>
      </c>
      <c r="I39" s="4">
        <v>1</v>
      </c>
      <c r="J39" s="9">
        <v>1</v>
      </c>
      <c r="K39" s="4">
        <v>1</v>
      </c>
      <c r="L39" s="4">
        <v>1</v>
      </c>
      <c r="M39" s="4">
        <v>1</v>
      </c>
      <c r="O39" s="5"/>
    </row>
    <row r="40" spans="1:17" x14ac:dyDescent="0.2">
      <c r="A40" s="4" t="s">
        <v>927</v>
      </c>
      <c r="B40" s="4" t="s">
        <v>13</v>
      </c>
      <c r="C40" s="22">
        <v>45652</v>
      </c>
      <c r="D40" s="22">
        <v>45664</v>
      </c>
      <c r="E40" s="5">
        <v>45691</v>
      </c>
      <c r="F40" s="5" t="s">
        <v>685</v>
      </c>
      <c r="G40" s="4" t="s">
        <v>709</v>
      </c>
      <c r="J40" s="9"/>
      <c r="L40" s="4">
        <v>1</v>
      </c>
      <c r="M40" s="4">
        <v>1</v>
      </c>
      <c r="O40" s="5"/>
    </row>
    <row r="41" spans="1:17" x14ac:dyDescent="0.2">
      <c r="A41" s="4" t="s">
        <v>862</v>
      </c>
      <c r="B41" s="4" t="s">
        <v>13</v>
      </c>
      <c r="C41" s="22">
        <v>45643</v>
      </c>
      <c r="D41" s="22">
        <v>45644</v>
      </c>
      <c r="E41" s="5">
        <v>45666</v>
      </c>
      <c r="F41" s="5" t="s">
        <v>685</v>
      </c>
      <c r="G41" s="4" t="s">
        <v>709</v>
      </c>
      <c r="I41" s="4" t="s">
        <v>685</v>
      </c>
      <c r="J41" s="4" t="s">
        <v>685</v>
      </c>
      <c r="K41" s="4">
        <v>1</v>
      </c>
      <c r="L41" s="4">
        <v>1</v>
      </c>
      <c r="M41" s="4">
        <v>1</v>
      </c>
      <c r="O41" s="5"/>
    </row>
    <row r="42" spans="1:17" x14ac:dyDescent="0.2">
      <c r="A42" s="4" t="s">
        <v>863</v>
      </c>
      <c r="B42" s="4" t="s">
        <v>13</v>
      </c>
      <c r="C42" s="22">
        <v>45652</v>
      </c>
      <c r="D42" s="22">
        <v>45664</v>
      </c>
      <c r="E42" s="5">
        <v>45691</v>
      </c>
      <c r="F42" s="5" t="s">
        <v>685</v>
      </c>
      <c r="G42" s="4" t="s">
        <v>709</v>
      </c>
      <c r="I42" s="4" t="s">
        <v>685</v>
      </c>
      <c r="J42" s="4" t="s">
        <v>685</v>
      </c>
      <c r="K42" s="4">
        <v>1</v>
      </c>
      <c r="L42" s="4">
        <v>1</v>
      </c>
      <c r="M42" s="4">
        <v>1</v>
      </c>
      <c r="O42" s="5"/>
    </row>
    <row r="43" spans="1:17" x14ac:dyDescent="0.2">
      <c r="A43" s="4" t="s">
        <v>928</v>
      </c>
      <c r="B43" s="4" t="s">
        <v>13</v>
      </c>
      <c r="C43" s="22">
        <v>45679</v>
      </c>
      <c r="D43" s="22">
        <v>45679</v>
      </c>
      <c r="E43" s="5">
        <v>45708</v>
      </c>
      <c r="F43" s="5" t="s">
        <v>685</v>
      </c>
      <c r="G43" s="4" t="s">
        <v>709</v>
      </c>
      <c r="J43" s="9"/>
      <c r="L43" s="4">
        <v>1</v>
      </c>
      <c r="M43" s="4">
        <v>1</v>
      </c>
      <c r="O43" s="5"/>
    </row>
    <row r="44" spans="1:17" x14ac:dyDescent="0.2">
      <c r="A44" s="4" t="s">
        <v>929</v>
      </c>
      <c r="B44" s="4" t="s">
        <v>13</v>
      </c>
      <c r="C44" s="22">
        <v>45691</v>
      </c>
      <c r="D44" s="22">
        <v>45694</v>
      </c>
      <c r="E44" s="5">
        <v>45715</v>
      </c>
      <c r="F44" s="5" t="s">
        <v>685</v>
      </c>
      <c r="G44" s="4" t="s">
        <v>685</v>
      </c>
      <c r="J44" s="9"/>
      <c r="L44" s="4">
        <v>1</v>
      </c>
      <c r="M44" s="4">
        <v>1</v>
      </c>
      <c r="O44" s="5"/>
    </row>
    <row r="45" spans="1:17" x14ac:dyDescent="0.2">
      <c r="A45" s="4" t="s">
        <v>930</v>
      </c>
      <c r="B45" s="4" t="s">
        <v>13</v>
      </c>
      <c r="C45" s="22">
        <v>45677</v>
      </c>
      <c r="D45" s="22">
        <v>45679</v>
      </c>
      <c r="E45" s="5">
        <v>45717</v>
      </c>
      <c r="F45" s="5" t="s">
        <v>685</v>
      </c>
      <c r="G45" s="4" t="s">
        <v>709</v>
      </c>
      <c r="J45" s="9"/>
      <c r="L45" s="4">
        <v>1</v>
      </c>
      <c r="M45" s="4">
        <v>1</v>
      </c>
    </row>
    <row r="46" spans="1:17" x14ac:dyDescent="0.2">
      <c r="A46" s="4" t="s">
        <v>864</v>
      </c>
      <c r="B46" s="4" t="s">
        <v>13</v>
      </c>
      <c r="C46" s="22">
        <v>45656</v>
      </c>
      <c r="D46" s="22">
        <v>45664</v>
      </c>
      <c r="E46" s="5">
        <v>45677</v>
      </c>
      <c r="F46" s="5" t="s">
        <v>685</v>
      </c>
      <c r="G46" s="4" t="s">
        <v>709</v>
      </c>
      <c r="J46" s="4" t="s">
        <v>685</v>
      </c>
      <c r="K46" s="4">
        <v>1</v>
      </c>
      <c r="L46" s="4">
        <v>1</v>
      </c>
      <c r="M46" s="4">
        <v>1</v>
      </c>
    </row>
    <row r="47" spans="1:17" x14ac:dyDescent="0.2">
      <c r="A47" s="4" t="s">
        <v>931</v>
      </c>
      <c r="B47" s="4" t="s">
        <v>13</v>
      </c>
      <c r="C47" s="22" t="s">
        <v>685</v>
      </c>
      <c r="D47" s="22" t="s">
        <v>685</v>
      </c>
      <c r="E47" s="5" t="s">
        <v>685</v>
      </c>
      <c r="F47" s="5" t="s">
        <v>685</v>
      </c>
      <c r="G47" s="4" t="s">
        <v>685</v>
      </c>
      <c r="J47" s="9"/>
      <c r="L47" s="4">
        <v>1</v>
      </c>
      <c r="M47" s="4">
        <v>1</v>
      </c>
    </row>
    <row r="48" spans="1:17" x14ac:dyDescent="0.2">
      <c r="A48" s="6" t="s">
        <v>754</v>
      </c>
      <c r="C48" s="5"/>
      <c r="D48" s="5"/>
      <c r="G48" s="6"/>
      <c r="H48" s="9">
        <f>SUBTOTAL(109,Tableau4678[NOV])</f>
        <v>3</v>
      </c>
      <c r="I48" s="9">
        <f>SUBTOTAL(109,Tableau4678[DEC])</f>
        <v>7</v>
      </c>
      <c r="J48" s="9">
        <f>SUBTOTAL(109,Tableau4678[JAN])</f>
        <v>6</v>
      </c>
      <c r="K48" s="4">
        <f>SUBTOTAL(109,Tableau4678[FEV])</f>
        <v>25</v>
      </c>
      <c r="L48" s="9">
        <f>SUBTOTAL(109,Tableau4678[MAR])</f>
        <v>39</v>
      </c>
      <c r="M48" s="9">
        <f>SUBTOTAL(109,Tableau4678[AVR])</f>
        <v>39</v>
      </c>
    </row>
    <row r="49" spans="1:13" x14ac:dyDescent="0.2">
      <c r="A49" s="8" t="s">
        <v>755</v>
      </c>
      <c r="B49" s="7"/>
      <c r="C49" s="25"/>
      <c r="D49" s="25"/>
      <c r="E49" s="25"/>
      <c r="F49" s="25"/>
      <c r="G49" s="3"/>
      <c r="H49" s="10">
        <f>Tableau4678[[#Totals],[NOV]]*208</f>
        <v>624</v>
      </c>
      <c r="I49" s="10">
        <f>Tableau4678[[#Totals],[DEC]]*208</f>
        <v>1456</v>
      </c>
      <c r="J49" s="10">
        <f>Tableau4678[[#Totals],[JAN]]*208</f>
        <v>1248</v>
      </c>
      <c r="K49" s="10">
        <f>Tableau4678[[#Totals],[FEV]]*208</f>
        <v>5200</v>
      </c>
      <c r="L49" s="10">
        <f>Tableau4678[[#Totals],[MAR]]*208.7</f>
        <v>8139.2999999999993</v>
      </c>
      <c r="M49" s="10">
        <f>Tableau4678[[#Totals],[AVR]]*209.05</f>
        <v>8152.9500000000007</v>
      </c>
    </row>
    <row r="50" spans="1:13" x14ac:dyDescent="0.2">
      <c r="B50" s="11"/>
      <c r="D50" s="5"/>
      <c r="L50" s="4" t="s">
        <v>685</v>
      </c>
    </row>
    <row r="51" spans="1:13" x14ac:dyDescent="0.2">
      <c r="C51" s="5"/>
      <c r="D51" s="5"/>
      <c r="J51" s="4" t="s">
        <v>685</v>
      </c>
      <c r="L51" s="4" t="s">
        <v>685</v>
      </c>
    </row>
    <row r="52" spans="1:13" x14ac:dyDescent="0.2">
      <c r="C52" s="5"/>
      <c r="D52" s="5"/>
      <c r="L52" s="4" t="s">
        <v>685</v>
      </c>
    </row>
    <row r="53" spans="1:13" x14ac:dyDescent="0.2">
      <c r="L53" s="4" t="s">
        <v>685</v>
      </c>
    </row>
    <row r="54" spans="1:13" x14ac:dyDescent="0.2">
      <c r="L54" s="4" t="s">
        <v>685</v>
      </c>
    </row>
    <row r="55" spans="1:13" x14ac:dyDescent="0.2">
      <c r="L55" s="4" t="s">
        <v>685</v>
      </c>
    </row>
    <row r="56" spans="1:13" x14ac:dyDescent="0.2">
      <c r="L56" s="4" t="s">
        <v>685</v>
      </c>
    </row>
    <row r="57" spans="1:13" x14ac:dyDescent="0.2">
      <c r="L57" s="4" t="s">
        <v>685</v>
      </c>
    </row>
  </sheetData>
  <mergeCells count="1">
    <mergeCell ref="B1:M1"/>
  </mergeCells>
  <phoneticPr fontId="21" type="noConversion"/>
  <conditionalFormatting sqref="A73:A1048576 A1:A2 A48:A50">
    <cfRule type="duplicateValues" dxfId="3" priority="420"/>
  </conditionalFormatting>
  <conditionalFormatting sqref="A73:A1048576 A1:A12 A22:A46 A48:A51">
    <cfRule type="duplicateValues" dxfId="2" priority="426"/>
  </conditionalFormatting>
  <conditionalFormatting sqref="A73:A1048576 A48:A50 A1:A2">
    <cfRule type="duplicateValues" dxfId="1" priority="423"/>
  </conditionalFormatting>
  <conditionalFormatting sqref="A73:A1048576">
    <cfRule type="duplicateValues" dxfId="0" priority="215"/>
  </conditionalFormatting>
  <pageMargins left="0.25" right="0.25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FACTURATION</vt:lpstr>
      <vt:lpstr>BA</vt:lpstr>
      <vt:lpstr>GE</vt:lpstr>
      <vt:lpstr>CH</vt:lpstr>
      <vt:lpstr>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Emanue CHAPPAZ</cp:lastModifiedBy>
  <cp:lastPrinted>2025-01-17T13:17:35Z</cp:lastPrinted>
  <dcterms:created xsi:type="dcterms:W3CDTF">2024-12-11T11:40:20Z</dcterms:created>
  <dcterms:modified xsi:type="dcterms:W3CDTF">2025-04-05T14:21:06Z</dcterms:modified>
</cp:coreProperties>
</file>